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PROJECT\AKADEMIK\MATERI KULIAH\D3 KEP\TEKNOLOGI INFORMASI\NILAI\"/>
    </mc:Choice>
  </mc:AlternateContent>
  <xr:revisionPtr revIDLastSave="0" documentId="13_ncr:1_{9D3B33E8-87BF-4ADA-883D-B99BEB2D60E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nilai TI" sheetId="5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5" l="1"/>
  <c r="P9" i="5"/>
  <c r="P10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" i="5"/>
  <c r="K8" i="5"/>
  <c r="M8" i="5"/>
  <c r="K9" i="5"/>
  <c r="M9" i="5"/>
  <c r="K10" i="5"/>
  <c r="M10" i="5"/>
  <c r="K11" i="5"/>
  <c r="M11" i="5"/>
  <c r="K12" i="5"/>
  <c r="M12" i="5"/>
  <c r="K13" i="5"/>
  <c r="M13" i="5"/>
  <c r="K14" i="5"/>
  <c r="M14" i="5"/>
  <c r="K15" i="5"/>
  <c r="M15" i="5"/>
  <c r="K16" i="5"/>
  <c r="M16" i="5"/>
  <c r="K17" i="5"/>
  <c r="M17" i="5"/>
  <c r="K18" i="5"/>
  <c r="M18" i="5"/>
  <c r="K19" i="5"/>
  <c r="M19" i="5"/>
  <c r="K20" i="5"/>
  <c r="M20" i="5"/>
  <c r="K21" i="5"/>
  <c r="M21" i="5"/>
  <c r="K22" i="5"/>
  <c r="M22" i="5"/>
  <c r="K23" i="5"/>
  <c r="M23" i="5"/>
  <c r="K24" i="5"/>
  <c r="M24" i="5"/>
  <c r="K25" i="5"/>
  <c r="M25" i="5"/>
  <c r="K26" i="5"/>
  <c r="M26" i="5"/>
  <c r="K27" i="5"/>
  <c r="M27" i="5"/>
  <c r="K28" i="5"/>
  <c r="M28" i="5"/>
  <c r="K29" i="5"/>
  <c r="M29" i="5"/>
  <c r="K30" i="5"/>
  <c r="M30" i="5"/>
  <c r="K31" i="5"/>
  <c r="M31" i="5"/>
  <c r="K32" i="5"/>
  <c r="M32" i="5"/>
  <c r="K33" i="5"/>
  <c r="M33" i="5"/>
  <c r="K34" i="5"/>
  <c r="M34" i="5"/>
  <c r="K35" i="5"/>
  <c r="M35" i="5"/>
  <c r="K36" i="5"/>
  <c r="M36" i="5"/>
  <c r="K37" i="5"/>
  <c r="M37" i="5"/>
  <c r="K38" i="5"/>
  <c r="M38" i="5"/>
  <c r="K39" i="5"/>
  <c r="M39" i="5"/>
  <c r="K40" i="5"/>
  <c r="M40" i="5"/>
  <c r="K41" i="5"/>
  <c r="M41" i="5"/>
  <c r="K42" i="5"/>
  <c r="M42" i="5"/>
  <c r="K43" i="5"/>
  <c r="M43" i="5"/>
  <c r="K44" i="5"/>
  <c r="M44" i="5"/>
  <c r="K45" i="5"/>
  <c r="M45" i="5"/>
  <c r="K46" i="5"/>
  <c r="M46" i="5"/>
  <c r="K47" i="5"/>
  <c r="M47" i="5"/>
  <c r="K48" i="5"/>
  <c r="M48" i="5"/>
  <c r="K49" i="5"/>
  <c r="M49" i="5"/>
  <c r="K50" i="5"/>
  <c r="M50" i="5"/>
  <c r="K51" i="5"/>
  <c r="M51" i="5"/>
  <c r="K52" i="5"/>
  <c r="M52" i="5"/>
  <c r="K53" i="5"/>
  <c r="M53" i="5"/>
  <c r="K54" i="5"/>
  <c r="M54" i="5"/>
  <c r="K55" i="5"/>
  <c r="M55" i="5"/>
  <c r="K56" i="5"/>
  <c r="M56" i="5"/>
  <c r="K57" i="5"/>
  <c r="M57" i="5"/>
  <c r="K58" i="5"/>
  <c r="M58" i="5"/>
  <c r="K59" i="5"/>
  <c r="M59" i="5"/>
  <c r="K60" i="5"/>
  <c r="M60" i="5"/>
  <c r="K61" i="5"/>
  <c r="M61" i="5"/>
  <c r="K62" i="5"/>
  <c r="M62" i="5"/>
  <c r="K63" i="5"/>
  <c r="M63" i="5"/>
  <c r="K64" i="5"/>
  <c r="M64" i="5"/>
  <c r="K65" i="5"/>
  <c r="M65" i="5"/>
  <c r="K66" i="5"/>
  <c r="M66" i="5"/>
  <c r="K67" i="5"/>
  <c r="M67" i="5"/>
  <c r="K68" i="5"/>
  <c r="M68" i="5"/>
  <c r="K69" i="5"/>
  <c r="M69" i="5"/>
  <c r="K70" i="5"/>
  <c r="M70" i="5"/>
  <c r="K71" i="5"/>
  <c r="M71" i="5"/>
  <c r="M7" i="5"/>
  <c r="K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" i="5"/>
  <c r="G8" i="5"/>
  <c r="G9" i="5"/>
  <c r="G10" i="5"/>
  <c r="G11" i="5"/>
  <c r="P11" i="5" s="1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" i="5"/>
  <c r="Q57" i="5" l="1"/>
  <c r="Q33" i="5"/>
  <c r="Q7" i="5"/>
  <c r="Q48" i="5"/>
  <c r="Q10" i="5"/>
  <c r="Q64" i="5"/>
  <c r="Q66" i="5"/>
  <c r="Q25" i="5"/>
  <c r="Q9" i="5"/>
  <c r="Q49" i="5"/>
  <c r="Q50" i="5"/>
  <c r="Q42" i="5"/>
  <c r="Q18" i="5"/>
  <c r="Q41" i="5"/>
  <c r="Q34" i="5"/>
  <c r="Q26" i="5"/>
  <c r="Q58" i="5"/>
  <c r="Q65" i="5"/>
  <c r="Q17" i="5"/>
  <c r="Q69" i="5"/>
  <c r="Q61" i="5"/>
  <c r="Q53" i="5"/>
  <c r="Q45" i="5"/>
  <c r="Q37" i="5"/>
  <c r="Q29" i="5"/>
  <c r="Q21" i="5"/>
  <c r="Q13" i="5"/>
  <c r="Q68" i="5"/>
  <c r="Q60" i="5"/>
  <c r="Q52" i="5"/>
  <c r="Q44" i="5"/>
  <c r="Q36" i="5"/>
  <c r="Q28" i="5"/>
  <c r="Q20" i="5"/>
  <c r="Q12" i="5"/>
  <c r="Q67" i="5"/>
  <c r="Q59" i="5"/>
  <c r="Q51" i="5"/>
  <c r="Q43" i="5"/>
  <c r="Q35" i="5"/>
  <c r="Q27" i="5"/>
  <c r="Q19" i="5"/>
  <c r="Q11" i="5"/>
  <c r="Q56" i="5"/>
  <c r="Q40" i="5"/>
  <c r="Q32" i="5"/>
  <c r="Q24" i="5"/>
  <c r="Q16" i="5"/>
  <c r="Q8" i="5"/>
  <c r="Q70" i="5"/>
  <c r="Q62" i="5"/>
  <c r="Q54" i="5"/>
  <c r="Q46" i="5"/>
  <c r="Q38" i="5"/>
  <c r="Q30" i="5"/>
  <c r="Q22" i="5"/>
  <c r="Q14" i="5"/>
  <c r="Q71" i="5"/>
  <c r="Q63" i="5"/>
  <c r="Q55" i="5"/>
  <c r="Q47" i="5"/>
  <c r="Q39" i="5"/>
  <c r="Q31" i="5"/>
  <c r="Q23" i="5"/>
  <c r="Q15" i="5"/>
  <c r="T14" i="5" l="1"/>
  <c r="U14" i="5" s="1"/>
  <c r="T15" i="5"/>
  <c r="U15" i="5" s="1"/>
  <c r="T13" i="5"/>
  <c r="U13" i="5" s="1"/>
  <c r="T16" i="5"/>
  <c r="U16" i="5" s="1"/>
  <c r="T12" i="5"/>
  <c r="U12" i="5" s="1"/>
  <c r="T18" i="5" l="1"/>
  <c r="U18" i="5"/>
</calcChain>
</file>

<file path=xl/sharedStrings.xml><?xml version="1.0" encoding="utf-8"?>
<sst xmlns="http://schemas.openxmlformats.org/spreadsheetml/2006/main" count="218" uniqueCount="95">
  <si>
    <t>NO</t>
  </si>
  <si>
    <t>NAMA</t>
  </si>
  <si>
    <t>NIM</t>
  </si>
  <si>
    <t>FORMULIR MONITORING KEHADIRAN KEGIATAN PEMBELAJARAN</t>
  </si>
  <si>
    <t>MAHASISWA STIKES NOTOKUSUMO YOGYAKARTA PRODI D3 KEPERAWATAN</t>
  </si>
  <si>
    <t>ADE WULANDARI</t>
  </si>
  <si>
    <t>ADINDA NUR AZIZAH</t>
  </si>
  <si>
    <t>ADITYA RAHMA SAPUTRA</t>
  </si>
  <si>
    <t>AIS ROFIATUN</t>
  </si>
  <si>
    <t>ALHUDA GAMA BETALOKA</t>
  </si>
  <si>
    <t>ALIFA NUR RAHMA</t>
  </si>
  <si>
    <t xml:space="preserve">AMANDA AMARILLIS NUGRAHENI </t>
  </si>
  <si>
    <t>ANANDA VANESSA MAHARANI</t>
  </si>
  <si>
    <t>ANISA FA'ROTUS SHOLIKHAH</t>
  </si>
  <si>
    <t>ANNISA NUR AZIZAH</t>
  </si>
  <si>
    <t>ARUM BEKTI AMBARWATI</t>
  </si>
  <si>
    <t>AUDREY RAHMA</t>
  </si>
  <si>
    <t>AULIA MAHARANI AGUSTINA</t>
  </si>
  <si>
    <t>CHOIRUNNISA AFINA PURWANTI</t>
  </si>
  <si>
    <t>CLARIETTA MAHARANI AFFANDI</t>
  </si>
  <si>
    <t>DAFFA ALIN KHOIRUNNIDA</t>
  </si>
  <si>
    <t xml:space="preserve">DEVYANA TRI UTAMI </t>
  </si>
  <si>
    <t>ELLY ARISTA ANGGRAENI</t>
  </si>
  <si>
    <t>EMIR IQBAL LUTHFI</t>
  </si>
  <si>
    <t>ENDAH FATIHAH KIRANI</t>
  </si>
  <si>
    <t>ENDHITA PARAVITASARI</t>
  </si>
  <si>
    <t>ENTIN NURFATMA SARI</t>
  </si>
  <si>
    <t>ERIKA PUTRI NURMALA</t>
  </si>
  <si>
    <t>ERLITA NUR ANISSA</t>
  </si>
  <si>
    <t xml:space="preserve">ERNYLIA NURMASARY </t>
  </si>
  <si>
    <t>FADLA HASNA FEBRIANTI</t>
  </si>
  <si>
    <t>FASHIH FADHILAH</t>
  </si>
  <si>
    <t>FATHIYYA ALIFI ZAHRA</t>
  </si>
  <si>
    <t>FITRIANA NOVITA DEWI</t>
  </si>
  <si>
    <t>FIVE MAISARI</t>
  </si>
  <si>
    <t>GEMPITA ANNISA ROCHMATUN</t>
  </si>
  <si>
    <t>GITA DWI SEPTYANA</t>
  </si>
  <si>
    <t>HANA TALITHA NABILAH</t>
  </si>
  <si>
    <t>IRMA DESTY WULANDARI</t>
  </si>
  <si>
    <t>KAYLA AZ ZAHRA</t>
  </si>
  <si>
    <t>KUKUH BUDI UTAMA</t>
  </si>
  <si>
    <t>KURNIAWAN BUDI SULISTYO</t>
  </si>
  <si>
    <t>LISNA NOOR ANGGRAENI</t>
  </si>
  <si>
    <t>MAHIIB NAUFAL HERDIYANTO</t>
  </si>
  <si>
    <t>MAULANA BOFA PRADANA</t>
  </si>
  <si>
    <t>MEIVANNY AMALIA SUCI</t>
  </si>
  <si>
    <t>NANDA AFRISCA AULIA</t>
  </si>
  <si>
    <t>NANDYTA ZALFA MEYDISTA</t>
  </si>
  <si>
    <t>NASYWA ALYA PUTRI CANTIKA</t>
  </si>
  <si>
    <t>NAYALA KEIRA ARIANZAH</t>
  </si>
  <si>
    <t>NAZAL ROSYIQ KURNIADI</t>
  </si>
  <si>
    <t xml:space="preserve">NESYA YOSEFINA </t>
  </si>
  <si>
    <t>NI KADEK DEWI KARTIKA PUTRI</t>
  </si>
  <si>
    <t xml:space="preserve">NI KADEK WIDIA SUKMAYANTI </t>
  </si>
  <si>
    <t>NIGITA KHANSA</t>
  </si>
  <si>
    <t>OKTAVIANI NING TYAS</t>
  </si>
  <si>
    <t>PRIMA SETYAWATI</t>
  </si>
  <si>
    <t>RAFA AULIA RACHMANDA</t>
  </si>
  <si>
    <t>REYVINA SINDU PRATIWI</t>
  </si>
  <si>
    <t>RIRIS EKA WULANDARI</t>
  </si>
  <si>
    <t>RISKA RAHIMATULUTFI</t>
  </si>
  <si>
    <t>SALSA BELLA RAHMAWATI MULYANI</t>
  </si>
  <si>
    <t>SHERA MARETZA CAHYANI</t>
  </si>
  <si>
    <t>SURIA ARIYANI</t>
  </si>
  <si>
    <t>TAFRIKHAN NUR ANAM</t>
  </si>
  <si>
    <t>TIARA SEPTIA PUTRI</t>
  </si>
  <si>
    <t>WENING JATI SATRIANI</t>
  </si>
  <si>
    <t>YALFA AZHIRA PUTRI</t>
  </si>
  <si>
    <t>YUNAHAR ILYAS</t>
  </si>
  <si>
    <t>SEPTIA EVITA SARI</t>
  </si>
  <si>
    <t>KEHADIRAN</t>
  </si>
  <si>
    <t>UTS</t>
  </si>
  <si>
    <t>UAS</t>
  </si>
  <si>
    <t>NILAI TOTAL</t>
  </si>
  <si>
    <t>LAMBANG</t>
  </si>
  <si>
    <t>DINI LOVEFRIETA SARI</t>
  </si>
  <si>
    <t>AMANDA AMARILLIS NUGRAHENI</t>
  </si>
  <si>
    <t>ANISA FAROTUS SHOLIKHAH</t>
  </si>
  <si>
    <t>DEVYANA TRI UTAMI</t>
  </si>
  <si>
    <t>ERNYLIA NURMASARY</t>
  </si>
  <si>
    <t>NESYA YOSEFINA</t>
  </si>
  <si>
    <t>NI KADEK WIDIA SUKMAYANTI</t>
  </si>
  <si>
    <t>TGS 1</t>
  </si>
  <si>
    <t>TGS 2</t>
  </si>
  <si>
    <t xml:space="preserve">Analisis Nilai Akhir </t>
  </si>
  <si>
    <t>NILAI</t>
  </si>
  <si>
    <t>f</t>
  </si>
  <si>
    <t>A</t>
  </si>
  <si>
    <t>B</t>
  </si>
  <si>
    <t>C</t>
  </si>
  <si>
    <t>D</t>
  </si>
  <si>
    <t>E</t>
  </si>
  <si>
    <t xml:space="preserve">Jumlah </t>
  </si>
  <si>
    <t>n</t>
  </si>
  <si>
    <t>TGS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</si>
</sst>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0&quot;#"/>
    <numFmt numFmtId="165" formatCode="0.0"/>
  </numFmts>
  <fonts count="9" x14ac:knownFonts="1">
    <font>
      <sz val="10"/>
      <color rgb="FF000000"/>
      <name val="Arial"/>
      <scheme val="minor"/>
    </font>
    <font>
      <sz val="11"/>
      <color theme="1"/>
      <name val="Times New Roman"/>
      <family val="1"/>
    </font>
    <font>
      <sz val="12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Arial"/>
      <family val="2"/>
      <scheme val="minor"/>
    </font>
    <font>
      <b/>
      <sz val="11"/>
      <color theme="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B9B5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9" fontId="6" fillId="7" borderId="1" xfId="0" applyNumberFormat="1" applyFont="1" applyFill="1" applyBorder="1" applyAlignment="1">
      <alignment horizontal="center" vertical="center"/>
    </xf>
    <xf numFmtId="9" fontId="6" fillId="8" borderId="1" xfId="0" applyNumberFormat="1" applyFont="1" applyFill="1" applyBorder="1" applyAlignment="1">
      <alignment horizontal="center" vertical="center"/>
    </xf>
    <xf numFmtId="9" fontId="6" fillId="9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9" fontId="6" fillId="11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1" fontId="0" fillId="0" borderId="0" xfId="0" applyNumberFormat="1" applyAlignment="1">
      <alignment horizontal="center"/>
    </xf>
    <xf numFmtId="9" fontId="6" fillId="10" borderId="1" xfId="0" applyNumberFormat="1" applyFont="1" applyFill="1" applyBorder="1" applyAlignment="1">
      <alignment horizontal="center" vertical="center"/>
    </xf>
    <xf numFmtId="9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8" fillId="12" borderId="3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9" fontId="4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165" fontId="5" fillId="19" borderId="5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5" fillId="18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5" xfId="1" xr:uid="{00000000-0005-0000-0000-000001000000}"/>
    <cellStyle name="Normal 6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75"/>
  <sheetViews>
    <sheetView tabSelected="1" topLeftCell="A37" zoomScale="70" zoomScaleNormal="70" workbookViewId="0">
      <pane xSplit="2" topLeftCell="C1" activePane="topRight" state="frozen"/>
      <selection pane="topRight" activeCell="A61" sqref="A61:XFD61"/>
    </sheetView>
  </sheetViews>
  <sheetFormatPr defaultColWidth="12.3984375" defaultRowHeight="15" customHeight="1" x14ac:dyDescent="0.4"/>
  <cols>
    <col min="1" max="1" width="7.3984375" style="1" customWidth="1"/>
    <col min="2" max="2" width="45.265625" style="1" bestFit="1" customWidth="1"/>
    <col min="3" max="3" width="13.3984375" style="2" bestFit="1" customWidth="1"/>
    <col min="4" max="4" width="13.86328125" style="1" customWidth="1"/>
    <col min="5" max="5" width="7.59765625" style="1" customWidth="1"/>
    <col min="6" max="6" width="7.59765625" style="4" customWidth="1"/>
    <col min="7" max="7" width="7.59765625" style="1" customWidth="1"/>
    <col min="8" max="9" width="7.59765625" style="4" customWidth="1"/>
    <col min="10" max="10" width="8.73046875" style="4" customWidth="1"/>
    <col min="11" max="11" width="7.59765625" style="4" customWidth="1"/>
    <col min="12" max="12" width="9.73046875" style="4" customWidth="1"/>
    <col min="13" max="15" width="7.59765625" style="4" customWidth="1"/>
    <col min="16" max="16" width="14.19921875" style="1" customWidth="1"/>
    <col min="17" max="17" width="13.1328125" style="1" customWidth="1"/>
    <col min="18" max="18" width="3.53125" style="1" customWidth="1"/>
    <col min="19" max="19" width="9.73046875" style="1" customWidth="1"/>
    <col min="20" max="20" width="7.73046875" style="1" customWidth="1"/>
    <col min="21" max="21" width="12.3984375" style="1"/>
    <col min="22" max="22" width="4.33203125" style="1" customWidth="1"/>
    <col min="23" max="23" width="16.46484375" style="1" customWidth="1"/>
    <col min="24" max="16384" width="12.3984375" style="1"/>
  </cols>
  <sheetData>
    <row r="1" spans="1:26" ht="15" customHeight="1" x14ac:dyDescent="0.4">
      <c r="A1" s="1" t="s">
        <v>3</v>
      </c>
      <c r="C1" s="1"/>
    </row>
    <row r="2" spans="1:26" ht="15" customHeight="1" x14ac:dyDescent="0.4">
      <c r="A2" s="1" t="s">
        <v>4</v>
      </c>
      <c r="C2" s="1"/>
    </row>
    <row r="3" spans="1:26" ht="15" customHeight="1" x14ac:dyDescent="0.4">
      <c r="C3" s="1"/>
    </row>
    <row r="6" spans="1:26" ht="15" customHeight="1" x14ac:dyDescent="0.4">
      <c r="A6" s="7" t="s">
        <v>0</v>
      </c>
      <c r="B6" s="7" t="s">
        <v>1</v>
      </c>
      <c r="C6" s="7" t="s">
        <v>2</v>
      </c>
      <c r="D6" s="10" t="s">
        <v>70</v>
      </c>
      <c r="E6" s="11">
        <v>0.1</v>
      </c>
      <c r="F6" s="12" t="s">
        <v>71</v>
      </c>
      <c r="G6" s="13">
        <v>0.2</v>
      </c>
      <c r="H6" s="8" t="s">
        <v>72</v>
      </c>
      <c r="I6" s="14">
        <v>0.2</v>
      </c>
      <c r="J6" s="9" t="s">
        <v>82</v>
      </c>
      <c r="K6" s="15">
        <v>0.2</v>
      </c>
      <c r="L6" s="16" t="s">
        <v>83</v>
      </c>
      <c r="M6" s="23">
        <v>0.25</v>
      </c>
      <c r="N6" s="23" t="s">
        <v>94</v>
      </c>
      <c r="O6" s="17">
        <v>0.05</v>
      </c>
      <c r="P6" s="7" t="s">
        <v>73</v>
      </c>
      <c r="Q6" s="7" t="s">
        <v>74</v>
      </c>
      <c r="S6" s="24"/>
    </row>
    <row r="7" spans="1:26" ht="15" customHeight="1" x14ac:dyDescent="0.4">
      <c r="A7" s="6">
        <v>1</v>
      </c>
      <c r="B7" s="18" t="s">
        <v>5</v>
      </c>
      <c r="C7" s="6">
        <v>3520244186</v>
      </c>
      <c r="D7" s="52">
        <v>100</v>
      </c>
      <c r="E7" s="53">
        <f>10%*D7</f>
        <v>10</v>
      </c>
      <c r="F7" s="34">
        <v>78</v>
      </c>
      <c r="G7" s="6">
        <f>20%*F7</f>
        <v>15.600000000000001</v>
      </c>
      <c r="H7" s="50">
        <v>93.75</v>
      </c>
      <c r="I7" s="50">
        <f>20%*H7</f>
        <v>18.75</v>
      </c>
      <c r="J7" s="35">
        <v>85</v>
      </c>
      <c r="K7" s="6">
        <f>20%*J7</f>
        <v>17</v>
      </c>
      <c r="L7" s="37">
        <v>85</v>
      </c>
      <c r="M7" s="6">
        <f>25%*L7</f>
        <v>21.25</v>
      </c>
      <c r="N7" s="6">
        <v>85</v>
      </c>
      <c r="O7" s="6">
        <f>5%*N7</f>
        <v>4.25</v>
      </c>
      <c r="P7" s="50">
        <f>O7+M7+K7+I7+G7+E7</f>
        <v>86.85</v>
      </c>
      <c r="Q7" s="6" t="str">
        <f>IF(P7&gt;=79,"A",IF(P7&gt;=68,"B",IF(P7&gt;=58,"C",IF(P7&gt;=41,"D","E"))))</f>
        <v>A</v>
      </c>
      <c r="W7" s="1">
        <v>3520244186</v>
      </c>
      <c r="X7" s="1" t="s">
        <v>5</v>
      </c>
      <c r="Y7" s="51"/>
      <c r="Z7" s="1">
        <v>93.75</v>
      </c>
    </row>
    <row r="8" spans="1:26" ht="15" customHeight="1" x14ac:dyDescent="0.4">
      <c r="A8" s="6">
        <v>2</v>
      </c>
      <c r="B8" s="19" t="s">
        <v>6</v>
      </c>
      <c r="C8" s="6">
        <v>3520244187</v>
      </c>
      <c r="D8" s="52">
        <v>77.78</v>
      </c>
      <c r="E8" s="53">
        <f t="shared" ref="E8:E71" si="0">10%*D8</f>
        <v>7.7780000000000005</v>
      </c>
      <c r="F8" s="34">
        <v>59</v>
      </c>
      <c r="G8" s="6">
        <f t="shared" ref="G8:G70" si="1">20%*F8</f>
        <v>11.8</v>
      </c>
      <c r="H8" s="50">
        <v>62.5</v>
      </c>
      <c r="I8" s="50">
        <f t="shared" ref="I8:I71" si="2">20%*H8</f>
        <v>12.5</v>
      </c>
      <c r="J8" s="35">
        <v>85</v>
      </c>
      <c r="K8" s="6">
        <f t="shared" ref="K8:K71" si="3">20%*J8</f>
        <v>17</v>
      </c>
      <c r="L8" s="38">
        <v>85</v>
      </c>
      <c r="M8" s="6">
        <f t="shared" ref="M8:M71" si="4">25%*L8</f>
        <v>21.25</v>
      </c>
      <c r="N8" s="6">
        <v>78</v>
      </c>
      <c r="O8" s="6">
        <f t="shared" ref="O8:O71" si="5">5%*N8</f>
        <v>3.9000000000000004</v>
      </c>
      <c r="P8" s="50">
        <f t="shared" ref="P8:P71" si="6">O8+M8+K8+I8+G8+E8</f>
        <v>74.228000000000009</v>
      </c>
      <c r="Q8" s="6" t="str">
        <f t="shared" ref="Q8:Q70" si="7">IF(P8&gt;=79,"A",IF(P8&gt;=68,"B",IF(P8&gt;=58,"C",IF(P8&gt;=41,"D","E"))))</f>
        <v>B</v>
      </c>
      <c r="W8" s="1">
        <v>3520244187</v>
      </c>
      <c r="X8" s="1" t="s">
        <v>6</v>
      </c>
      <c r="Y8" s="51"/>
      <c r="Z8" s="1">
        <v>62.5</v>
      </c>
    </row>
    <row r="9" spans="1:26" ht="15" customHeight="1" x14ac:dyDescent="0.4">
      <c r="A9" s="6">
        <v>3</v>
      </c>
      <c r="B9" s="20" t="s">
        <v>7</v>
      </c>
      <c r="C9" s="6">
        <v>3520244188</v>
      </c>
      <c r="D9" s="52">
        <v>88.89</v>
      </c>
      <c r="E9" s="53">
        <f t="shared" si="0"/>
        <v>8.8890000000000011</v>
      </c>
      <c r="F9" s="34">
        <v>65</v>
      </c>
      <c r="G9" s="6">
        <f t="shared" si="1"/>
        <v>13</v>
      </c>
      <c r="H9" s="50">
        <v>71.875</v>
      </c>
      <c r="I9" s="50">
        <f t="shared" si="2"/>
        <v>14.375</v>
      </c>
      <c r="J9" s="35">
        <v>85</v>
      </c>
      <c r="K9" s="6">
        <f>20%*J9</f>
        <v>17</v>
      </c>
      <c r="L9" s="37">
        <v>80</v>
      </c>
      <c r="M9" s="6">
        <f t="shared" si="4"/>
        <v>20</v>
      </c>
      <c r="N9" s="6">
        <v>83</v>
      </c>
      <c r="O9" s="6">
        <f t="shared" si="5"/>
        <v>4.1500000000000004</v>
      </c>
      <c r="P9" s="50">
        <f t="shared" si="6"/>
        <v>77.414000000000001</v>
      </c>
      <c r="Q9" s="6" t="str">
        <f t="shared" si="7"/>
        <v>B</v>
      </c>
      <c r="S9" s="33" t="s">
        <v>84</v>
      </c>
      <c r="T9" s="4"/>
      <c r="U9" s="4"/>
      <c r="W9" s="1">
        <v>3520244188</v>
      </c>
      <c r="X9" s="1" t="s">
        <v>7</v>
      </c>
      <c r="Y9" s="51"/>
      <c r="Z9" s="1">
        <v>71.875</v>
      </c>
    </row>
    <row r="10" spans="1:26" ht="15" customHeight="1" x14ac:dyDescent="0.4">
      <c r="A10" s="6">
        <v>4</v>
      </c>
      <c r="B10" s="20" t="s">
        <v>8</v>
      </c>
      <c r="C10" s="6">
        <v>3520244189</v>
      </c>
      <c r="D10" s="52">
        <v>88.89</v>
      </c>
      <c r="E10" s="53">
        <f t="shared" si="0"/>
        <v>8.8890000000000011</v>
      </c>
      <c r="F10" s="34">
        <v>75</v>
      </c>
      <c r="G10" s="6">
        <f t="shared" si="1"/>
        <v>15</v>
      </c>
      <c r="H10" s="50">
        <v>81.25</v>
      </c>
      <c r="I10" s="50">
        <f t="shared" si="2"/>
        <v>16.25</v>
      </c>
      <c r="J10" s="48">
        <v>85</v>
      </c>
      <c r="K10" s="6">
        <f t="shared" si="3"/>
        <v>17</v>
      </c>
      <c r="L10" s="37">
        <v>80</v>
      </c>
      <c r="M10" s="6">
        <f t="shared" si="4"/>
        <v>20</v>
      </c>
      <c r="N10" s="6">
        <v>82</v>
      </c>
      <c r="O10" s="6">
        <f t="shared" si="5"/>
        <v>4.1000000000000005</v>
      </c>
      <c r="P10" s="50">
        <f t="shared" si="6"/>
        <v>81.23899999999999</v>
      </c>
      <c r="Q10" s="6" t="str">
        <f t="shared" si="7"/>
        <v>A</v>
      </c>
      <c r="W10" s="1">
        <v>3520244189</v>
      </c>
      <c r="X10" s="1" t="s">
        <v>8</v>
      </c>
      <c r="Y10" s="51"/>
      <c r="Z10" s="1">
        <v>81.25</v>
      </c>
    </row>
    <row r="11" spans="1:26" ht="15" customHeight="1" x14ac:dyDescent="0.4">
      <c r="A11" s="6">
        <v>5</v>
      </c>
      <c r="B11" s="20" t="s">
        <v>9</v>
      </c>
      <c r="C11" s="6">
        <v>3520244190</v>
      </c>
      <c r="D11" s="52">
        <v>88.89</v>
      </c>
      <c r="E11" s="53">
        <f t="shared" si="0"/>
        <v>8.8890000000000011</v>
      </c>
      <c r="F11" s="54">
        <v>86</v>
      </c>
      <c r="G11" s="6">
        <f t="shared" si="1"/>
        <v>17.2</v>
      </c>
      <c r="H11" s="50">
        <v>75</v>
      </c>
      <c r="I11" s="50">
        <f t="shared" si="2"/>
        <v>15</v>
      </c>
      <c r="J11" s="6">
        <v>70</v>
      </c>
      <c r="K11" s="6">
        <f t="shared" si="3"/>
        <v>14</v>
      </c>
      <c r="L11" s="37">
        <v>80</v>
      </c>
      <c r="M11" s="6">
        <f t="shared" si="4"/>
        <v>20</v>
      </c>
      <c r="N11" s="6">
        <v>80</v>
      </c>
      <c r="O11" s="6">
        <f t="shared" si="5"/>
        <v>4</v>
      </c>
      <c r="P11" s="50">
        <f t="shared" si="6"/>
        <v>79.088999999999999</v>
      </c>
      <c r="Q11" s="6" t="str">
        <f t="shared" si="7"/>
        <v>A</v>
      </c>
      <c r="S11" s="30" t="s">
        <v>85</v>
      </c>
      <c r="T11" s="29" t="s">
        <v>93</v>
      </c>
      <c r="U11" s="31" t="s">
        <v>86</v>
      </c>
      <c r="W11" s="1">
        <v>3520244190</v>
      </c>
      <c r="X11" s="1" t="s">
        <v>9</v>
      </c>
      <c r="Y11" s="51"/>
      <c r="Z11" s="1">
        <v>75</v>
      </c>
    </row>
    <row r="12" spans="1:26" ht="15" customHeight="1" x14ac:dyDescent="0.4">
      <c r="A12" s="6">
        <v>6</v>
      </c>
      <c r="B12" s="18" t="s">
        <v>10</v>
      </c>
      <c r="C12" s="6">
        <v>3520244191</v>
      </c>
      <c r="D12" s="52">
        <v>100</v>
      </c>
      <c r="E12" s="53">
        <f t="shared" si="0"/>
        <v>10</v>
      </c>
      <c r="F12" s="34">
        <v>75</v>
      </c>
      <c r="G12" s="6">
        <f t="shared" si="1"/>
        <v>15</v>
      </c>
      <c r="H12" s="50">
        <v>84.375</v>
      </c>
      <c r="I12" s="50">
        <f t="shared" si="2"/>
        <v>16.875</v>
      </c>
      <c r="J12" s="35">
        <v>85</v>
      </c>
      <c r="K12" s="6">
        <f t="shared" si="3"/>
        <v>17</v>
      </c>
      <c r="L12" s="45">
        <v>80</v>
      </c>
      <c r="M12" s="6">
        <f t="shared" si="4"/>
        <v>20</v>
      </c>
      <c r="N12" s="6">
        <v>85</v>
      </c>
      <c r="O12" s="6">
        <f t="shared" si="5"/>
        <v>4.25</v>
      </c>
      <c r="P12" s="50">
        <f t="shared" si="6"/>
        <v>83.125</v>
      </c>
      <c r="Q12" s="6" t="str">
        <f t="shared" si="7"/>
        <v>A</v>
      </c>
      <c r="S12" s="25" t="s">
        <v>87</v>
      </c>
      <c r="T12" s="26">
        <f>COUNTIF((Q7:Q72),"A")</f>
        <v>55</v>
      </c>
      <c r="U12" s="32">
        <f>T12/65</f>
        <v>0.84615384615384615</v>
      </c>
      <c r="W12" s="1">
        <v>3520244191</v>
      </c>
      <c r="X12" s="1" t="s">
        <v>10</v>
      </c>
      <c r="Y12" s="51"/>
      <c r="Z12" s="1">
        <v>84.375</v>
      </c>
    </row>
    <row r="13" spans="1:26" ht="15" customHeight="1" x14ac:dyDescent="0.4">
      <c r="A13" s="6">
        <v>7</v>
      </c>
      <c r="B13" s="20" t="s">
        <v>11</v>
      </c>
      <c r="C13" s="6">
        <v>3520244192</v>
      </c>
      <c r="D13" s="52">
        <v>100</v>
      </c>
      <c r="E13" s="53">
        <f t="shared" si="0"/>
        <v>10</v>
      </c>
      <c r="F13" s="34">
        <v>75</v>
      </c>
      <c r="G13" s="6">
        <f t="shared" si="1"/>
        <v>15</v>
      </c>
      <c r="H13" s="50">
        <v>65.625</v>
      </c>
      <c r="I13" s="50">
        <f t="shared" si="2"/>
        <v>13.125</v>
      </c>
      <c r="J13" s="48">
        <v>85</v>
      </c>
      <c r="K13" s="6">
        <f t="shared" si="3"/>
        <v>17</v>
      </c>
      <c r="L13" s="38">
        <v>85</v>
      </c>
      <c r="M13" s="6">
        <f t="shared" si="4"/>
        <v>21.25</v>
      </c>
      <c r="N13" s="35">
        <v>78</v>
      </c>
      <c r="O13" s="6">
        <f t="shared" si="5"/>
        <v>3.9000000000000004</v>
      </c>
      <c r="P13" s="50">
        <f t="shared" si="6"/>
        <v>80.275000000000006</v>
      </c>
      <c r="Q13" s="6" t="str">
        <f t="shared" si="7"/>
        <v>A</v>
      </c>
      <c r="S13" s="25" t="s">
        <v>88</v>
      </c>
      <c r="T13" s="26">
        <f>COUNTIF((Q7:Q72),"B")</f>
        <v>9</v>
      </c>
      <c r="U13" s="32">
        <f t="shared" ref="U13:U16" si="8">T13/65</f>
        <v>0.13846153846153847</v>
      </c>
      <c r="W13" s="1">
        <v>3520244192</v>
      </c>
      <c r="X13" s="1" t="s">
        <v>76</v>
      </c>
      <c r="Y13" s="51"/>
      <c r="Z13" s="1">
        <v>65.625</v>
      </c>
    </row>
    <row r="14" spans="1:26" ht="15" customHeight="1" x14ac:dyDescent="0.4">
      <c r="A14" s="6">
        <v>8</v>
      </c>
      <c r="B14" s="20" t="s">
        <v>12</v>
      </c>
      <c r="C14" s="6">
        <v>3520244193</v>
      </c>
      <c r="D14" s="52">
        <v>100</v>
      </c>
      <c r="E14" s="53">
        <f t="shared" si="0"/>
        <v>10</v>
      </c>
      <c r="F14" s="34">
        <v>78</v>
      </c>
      <c r="G14" s="6">
        <f t="shared" si="1"/>
        <v>15.600000000000001</v>
      </c>
      <c r="H14" s="50">
        <v>81.25</v>
      </c>
      <c r="I14" s="50">
        <f t="shared" si="2"/>
        <v>16.25</v>
      </c>
      <c r="J14" s="48">
        <v>85</v>
      </c>
      <c r="K14" s="6">
        <f t="shared" si="3"/>
        <v>17</v>
      </c>
      <c r="L14" s="44">
        <v>85</v>
      </c>
      <c r="M14" s="6">
        <f t="shared" si="4"/>
        <v>21.25</v>
      </c>
      <c r="N14" s="6">
        <v>85</v>
      </c>
      <c r="O14" s="6">
        <f t="shared" si="5"/>
        <v>4.25</v>
      </c>
      <c r="P14" s="50">
        <f t="shared" si="6"/>
        <v>84.35</v>
      </c>
      <c r="Q14" s="6" t="str">
        <f t="shared" si="7"/>
        <v>A</v>
      </c>
      <c r="S14" s="25" t="s">
        <v>89</v>
      </c>
      <c r="T14" s="26">
        <f>COUNTIF((Q7:Q72),"C")</f>
        <v>1</v>
      </c>
      <c r="U14" s="32">
        <f t="shared" si="8"/>
        <v>1.5384615384615385E-2</v>
      </c>
      <c r="W14" s="1">
        <v>3520244193</v>
      </c>
      <c r="X14" s="1" t="s">
        <v>12</v>
      </c>
      <c r="Y14" s="51"/>
      <c r="Z14" s="1">
        <v>81.25</v>
      </c>
    </row>
    <row r="15" spans="1:26" ht="15" customHeight="1" x14ac:dyDescent="0.4">
      <c r="A15" s="6">
        <v>9</v>
      </c>
      <c r="B15" s="18" t="s">
        <v>13</v>
      </c>
      <c r="C15" s="6">
        <v>3520244194</v>
      </c>
      <c r="D15" s="52">
        <v>100</v>
      </c>
      <c r="E15" s="53">
        <f t="shared" si="0"/>
        <v>10</v>
      </c>
      <c r="F15" s="34">
        <v>75</v>
      </c>
      <c r="G15" s="6">
        <f t="shared" si="1"/>
        <v>15</v>
      </c>
      <c r="H15" s="50">
        <v>78.125</v>
      </c>
      <c r="I15" s="50">
        <f t="shared" si="2"/>
        <v>15.625</v>
      </c>
      <c r="J15" s="6">
        <v>80</v>
      </c>
      <c r="K15" s="6">
        <f t="shared" si="3"/>
        <v>16</v>
      </c>
      <c r="L15" s="44">
        <v>85</v>
      </c>
      <c r="M15" s="6">
        <f t="shared" si="4"/>
        <v>21.25</v>
      </c>
      <c r="N15" s="6">
        <v>84</v>
      </c>
      <c r="O15" s="6">
        <f t="shared" si="5"/>
        <v>4.2</v>
      </c>
      <c r="P15" s="50">
        <f t="shared" si="6"/>
        <v>82.075000000000003</v>
      </c>
      <c r="Q15" s="6" t="str">
        <f t="shared" si="7"/>
        <v>A</v>
      </c>
      <c r="S15" s="25" t="s">
        <v>90</v>
      </c>
      <c r="T15" s="26">
        <f>COUNTIF((Q7:Q72),"D")</f>
        <v>0</v>
      </c>
      <c r="U15" s="32">
        <f t="shared" si="8"/>
        <v>0</v>
      </c>
      <c r="W15" s="1">
        <v>3520244194</v>
      </c>
      <c r="X15" s="1" t="s">
        <v>13</v>
      </c>
      <c r="Y15" s="51"/>
      <c r="Z15" s="1">
        <v>78.125</v>
      </c>
    </row>
    <row r="16" spans="1:26" ht="15" customHeight="1" x14ac:dyDescent="0.4">
      <c r="A16" s="6">
        <v>10</v>
      </c>
      <c r="B16" s="21" t="s">
        <v>14</v>
      </c>
      <c r="C16" s="6">
        <v>3520244195</v>
      </c>
      <c r="D16" s="52">
        <v>100</v>
      </c>
      <c r="E16" s="53">
        <f t="shared" si="0"/>
        <v>10</v>
      </c>
      <c r="F16" s="34">
        <v>65</v>
      </c>
      <c r="G16" s="6">
        <f t="shared" si="1"/>
        <v>13</v>
      </c>
      <c r="H16" s="50">
        <v>68.75</v>
      </c>
      <c r="I16" s="50">
        <f t="shared" si="2"/>
        <v>13.75</v>
      </c>
      <c r="J16" s="48">
        <v>85</v>
      </c>
      <c r="K16" s="6">
        <f t="shared" si="3"/>
        <v>17</v>
      </c>
      <c r="L16" s="45">
        <v>80</v>
      </c>
      <c r="M16" s="6">
        <f t="shared" si="4"/>
        <v>20</v>
      </c>
      <c r="N16" s="6">
        <v>85</v>
      </c>
      <c r="O16" s="6">
        <f t="shared" si="5"/>
        <v>4.25</v>
      </c>
      <c r="P16" s="50">
        <f t="shared" si="6"/>
        <v>78</v>
      </c>
      <c r="Q16" s="6" t="str">
        <f t="shared" si="7"/>
        <v>B</v>
      </c>
      <c r="S16" s="25" t="s">
        <v>91</v>
      </c>
      <c r="T16" s="26">
        <f>COUNTIF((Q7:Q72),"E")</f>
        <v>0</v>
      </c>
      <c r="U16" s="32">
        <f t="shared" si="8"/>
        <v>0</v>
      </c>
      <c r="W16" s="1">
        <v>3520244195</v>
      </c>
      <c r="X16" s="1" t="s">
        <v>14</v>
      </c>
      <c r="Y16" s="51"/>
      <c r="Z16" s="1">
        <v>68.75</v>
      </c>
    </row>
    <row r="17" spans="1:26" ht="15" customHeight="1" x14ac:dyDescent="0.4">
      <c r="A17" s="6">
        <v>11</v>
      </c>
      <c r="B17" s="19" t="s">
        <v>15</v>
      </c>
      <c r="C17" s="6">
        <v>3520244196</v>
      </c>
      <c r="D17" s="52">
        <v>88.89</v>
      </c>
      <c r="E17" s="53">
        <f t="shared" si="0"/>
        <v>8.8890000000000011</v>
      </c>
      <c r="F17" s="34">
        <v>75</v>
      </c>
      <c r="G17" s="6">
        <f t="shared" si="1"/>
        <v>15</v>
      </c>
      <c r="H17" s="50">
        <v>78.125</v>
      </c>
      <c r="I17" s="50">
        <f t="shared" si="2"/>
        <v>15.625</v>
      </c>
      <c r="J17" s="6">
        <v>80</v>
      </c>
      <c r="K17" s="6">
        <f t="shared" si="3"/>
        <v>16</v>
      </c>
      <c r="L17" s="35">
        <v>85</v>
      </c>
      <c r="M17" s="6">
        <f t="shared" si="4"/>
        <v>21.25</v>
      </c>
      <c r="N17" s="6">
        <v>85</v>
      </c>
      <c r="O17" s="6">
        <f t="shared" si="5"/>
        <v>4.25</v>
      </c>
      <c r="P17" s="50">
        <f t="shared" si="6"/>
        <v>81.013999999999996</v>
      </c>
      <c r="Q17" s="6" t="str">
        <f t="shared" si="7"/>
        <v>A</v>
      </c>
      <c r="S17" s="25"/>
      <c r="T17" s="26"/>
      <c r="U17" s="27"/>
      <c r="W17" s="1">
        <v>3520244196</v>
      </c>
      <c r="X17" s="1" t="s">
        <v>15</v>
      </c>
      <c r="Y17" s="51"/>
      <c r="Z17" s="1">
        <v>78.125</v>
      </c>
    </row>
    <row r="18" spans="1:26" ht="15" customHeight="1" x14ac:dyDescent="0.4">
      <c r="A18" s="6">
        <v>12</v>
      </c>
      <c r="B18" s="18" t="s">
        <v>16</v>
      </c>
      <c r="C18" s="6">
        <v>3520244197</v>
      </c>
      <c r="D18" s="52">
        <v>100</v>
      </c>
      <c r="E18" s="53">
        <f t="shared" si="0"/>
        <v>10</v>
      </c>
      <c r="F18" s="34">
        <v>59</v>
      </c>
      <c r="G18" s="6">
        <f t="shared" si="1"/>
        <v>11.8</v>
      </c>
      <c r="H18" s="50">
        <v>81.25</v>
      </c>
      <c r="I18" s="50">
        <f t="shared" si="2"/>
        <v>16.25</v>
      </c>
      <c r="J18" s="35">
        <v>85</v>
      </c>
      <c r="K18" s="6">
        <f t="shared" si="3"/>
        <v>17</v>
      </c>
      <c r="L18" s="43">
        <v>85</v>
      </c>
      <c r="M18" s="6">
        <f t="shared" si="4"/>
        <v>21.25</v>
      </c>
      <c r="N18" s="6">
        <v>85</v>
      </c>
      <c r="O18" s="6">
        <f t="shared" si="5"/>
        <v>4.25</v>
      </c>
      <c r="P18" s="50">
        <f t="shared" si="6"/>
        <v>80.55</v>
      </c>
      <c r="Q18" s="6" t="str">
        <f t="shared" si="7"/>
        <v>A</v>
      </c>
      <c r="S18" s="28" t="s">
        <v>92</v>
      </c>
      <c r="T18" s="26">
        <f>SUM(T12:T16)</f>
        <v>65</v>
      </c>
      <c r="U18" s="32">
        <f>SUM(U12:U16)</f>
        <v>1</v>
      </c>
      <c r="W18" s="1">
        <v>3520244197</v>
      </c>
      <c r="X18" s="1" t="s">
        <v>16</v>
      </c>
      <c r="Y18" s="51"/>
      <c r="Z18" s="1">
        <v>81.25</v>
      </c>
    </row>
    <row r="19" spans="1:26" ht="15" customHeight="1" x14ac:dyDescent="0.4">
      <c r="A19" s="6">
        <v>13</v>
      </c>
      <c r="B19" s="20" t="s">
        <v>17</v>
      </c>
      <c r="C19" s="6">
        <v>3520244198</v>
      </c>
      <c r="D19" s="52">
        <v>100</v>
      </c>
      <c r="E19" s="53">
        <f t="shared" si="0"/>
        <v>10</v>
      </c>
      <c r="F19" s="34">
        <v>71</v>
      </c>
      <c r="G19" s="6">
        <f t="shared" si="1"/>
        <v>14.200000000000001</v>
      </c>
      <c r="H19" s="50">
        <v>93.75</v>
      </c>
      <c r="I19" s="50">
        <f t="shared" si="2"/>
        <v>18.75</v>
      </c>
      <c r="J19" s="37">
        <v>70</v>
      </c>
      <c r="K19" s="6">
        <f t="shared" si="3"/>
        <v>14</v>
      </c>
      <c r="L19" s="6">
        <v>85</v>
      </c>
      <c r="M19" s="6">
        <f t="shared" si="4"/>
        <v>21.25</v>
      </c>
      <c r="N19" s="6">
        <v>84</v>
      </c>
      <c r="O19" s="6">
        <f t="shared" si="5"/>
        <v>4.2</v>
      </c>
      <c r="P19" s="50">
        <f t="shared" si="6"/>
        <v>82.4</v>
      </c>
      <c r="Q19" s="6" t="str">
        <f t="shared" si="7"/>
        <v>A</v>
      </c>
      <c r="W19" s="1">
        <v>3520244198</v>
      </c>
      <c r="X19" s="1" t="s">
        <v>17</v>
      </c>
      <c r="Y19" s="51"/>
      <c r="Z19" s="1">
        <v>93.75</v>
      </c>
    </row>
    <row r="20" spans="1:26" ht="15" customHeight="1" x14ac:dyDescent="0.4">
      <c r="A20" s="6">
        <v>14</v>
      </c>
      <c r="B20" s="18" t="s">
        <v>18</v>
      </c>
      <c r="C20" s="6">
        <v>3520244199</v>
      </c>
      <c r="D20" s="52">
        <v>100</v>
      </c>
      <c r="E20" s="53">
        <f t="shared" si="0"/>
        <v>10</v>
      </c>
      <c r="F20" s="34">
        <v>40</v>
      </c>
      <c r="G20" s="6">
        <f t="shared" si="1"/>
        <v>8</v>
      </c>
      <c r="H20" s="50">
        <v>56.25</v>
      </c>
      <c r="I20" s="50">
        <f t="shared" si="2"/>
        <v>11.25</v>
      </c>
      <c r="J20" s="37">
        <v>70</v>
      </c>
      <c r="K20" s="6">
        <f t="shared" si="3"/>
        <v>14</v>
      </c>
      <c r="L20" s="47">
        <v>85</v>
      </c>
      <c r="M20" s="6">
        <f t="shared" si="4"/>
        <v>21.25</v>
      </c>
      <c r="N20" s="35"/>
      <c r="O20" s="6">
        <f t="shared" si="5"/>
        <v>0</v>
      </c>
      <c r="P20" s="50">
        <f t="shared" si="6"/>
        <v>64.5</v>
      </c>
      <c r="Q20" s="6" t="str">
        <f t="shared" si="7"/>
        <v>C</v>
      </c>
      <c r="W20" s="1">
        <v>3520244199</v>
      </c>
      <c r="X20" s="1" t="s">
        <v>18</v>
      </c>
      <c r="Y20" s="51"/>
      <c r="Z20" s="1">
        <v>56.25</v>
      </c>
    </row>
    <row r="21" spans="1:26" ht="15" customHeight="1" x14ac:dyDescent="0.4">
      <c r="A21" s="6">
        <v>15</v>
      </c>
      <c r="B21" s="19" t="s">
        <v>19</v>
      </c>
      <c r="C21" s="6">
        <v>3520244200</v>
      </c>
      <c r="D21" s="52">
        <v>100</v>
      </c>
      <c r="E21" s="53">
        <f t="shared" si="0"/>
        <v>10</v>
      </c>
      <c r="F21" s="34">
        <v>84</v>
      </c>
      <c r="G21" s="6">
        <f t="shared" si="1"/>
        <v>16.8</v>
      </c>
      <c r="H21" s="50">
        <v>87.5</v>
      </c>
      <c r="I21" s="50">
        <f t="shared" si="2"/>
        <v>17.5</v>
      </c>
      <c r="J21" s="48">
        <v>85</v>
      </c>
      <c r="K21" s="6">
        <f t="shared" si="3"/>
        <v>17</v>
      </c>
      <c r="L21" s="40">
        <v>85</v>
      </c>
      <c r="M21" s="6">
        <f t="shared" si="4"/>
        <v>21.25</v>
      </c>
      <c r="N21" s="6">
        <v>83</v>
      </c>
      <c r="O21" s="6">
        <f t="shared" si="5"/>
        <v>4.1500000000000004</v>
      </c>
      <c r="P21" s="50">
        <f t="shared" si="6"/>
        <v>86.7</v>
      </c>
      <c r="Q21" s="6" t="str">
        <f t="shared" si="7"/>
        <v>A</v>
      </c>
      <c r="W21" s="1">
        <v>3520244200</v>
      </c>
      <c r="X21" s="1" t="s">
        <v>19</v>
      </c>
      <c r="Y21" s="51"/>
      <c r="Z21" s="1">
        <v>87.5</v>
      </c>
    </row>
    <row r="22" spans="1:26" ht="15" customHeight="1" x14ac:dyDescent="0.4">
      <c r="A22" s="6">
        <v>16</v>
      </c>
      <c r="B22" s="18" t="s">
        <v>20</v>
      </c>
      <c r="C22" s="6">
        <v>3520244201</v>
      </c>
      <c r="D22" s="52">
        <v>100</v>
      </c>
      <c r="E22" s="53">
        <f t="shared" si="0"/>
        <v>10</v>
      </c>
      <c r="F22" s="34">
        <v>81</v>
      </c>
      <c r="G22" s="6">
        <f t="shared" si="1"/>
        <v>16.2</v>
      </c>
      <c r="H22" s="50">
        <v>81.25</v>
      </c>
      <c r="I22" s="50">
        <f t="shared" si="2"/>
        <v>16.25</v>
      </c>
      <c r="J22" s="35">
        <v>85</v>
      </c>
      <c r="K22" s="6">
        <f t="shared" si="3"/>
        <v>17</v>
      </c>
      <c r="L22" s="35">
        <v>85</v>
      </c>
      <c r="M22" s="6">
        <f t="shared" si="4"/>
        <v>21.25</v>
      </c>
      <c r="N22" s="6">
        <v>83</v>
      </c>
      <c r="O22" s="6">
        <f t="shared" si="5"/>
        <v>4.1500000000000004</v>
      </c>
      <c r="P22" s="50">
        <f t="shared" si="6"/>
        <v>84.85</v>
      </c>
      <c r="Q22" s="6" t="str">
        <f t="shared" si="7"/>
        <v>A</v>
      </c>
      <c r="W22" s="1">
        <v>3520244201</v>
      </c>
      <c r="X22" s="1" t="s">
        <v>20</v>
      </c>
      <c r="Y22" s="51"/>
      <c r="Z22" s="1">
        <v>81.25</v>
      </c>
    </row>
    <row r="23" spans="1:26" ht="15" customHeight="1" x14ac:dyDescent="0.4">
      <c r="A23" s="6">
        <v>17</v>
      </c>
      <c r="B23" s="20" t="s">
        <v>21</v>
      </c>
      <c r="C23" s="6">
        <v>3520244202</v>
      </c>
      <c r="D23" s="52">
        <v>100</v>
      </c>
      <c r="E23" s="53">
        <f t="shared" si="0"/>
        <v>10</v>
      </c>
      <c r="F23" s="34">
        <v>65</v>
      </c>
      <c r="G23" s="6">
        <f t="shared" si="1"/>
        <v>13</v>
      </c>
      <c r="H23" s="50">
        <v>78.125</v>
      </c>
      <c r="I23" s="50">
        <f t="shared" si="2"/>
        <v>15.625</v>
      </c>
      <c r="J23" s="6">
        <v>70</v>
      </c>
      <c r="K23" s="6">
        <f t="shared" si="3"/>
        <v>14</v>
      </c>
      <c r="L23" s="39">
        <v>85</v>
      </c>
      <c r="M23" s="6">
        <f t="shared" si="4"/>
        <v>21.25</v>
      </c>
      <c r="N23" s="6">
        <v>78</v>
      </c>
      <c r="O23" s="6">
        <f t="shared" si="5"/>
        <v>3.9000000000000004</v>
      </c>
      <c r="P23" s="50">
        <f t="shared" si="6"/>
        <v>77.775000000000006</v>
      </c>
      <c r="Q23" s="6" t="str">
        <f t="shared" si="7"/>
        <v>B</v>
      </c>
      <c r="W23" s="1">
        <v>3520244202</v>
      </c>
      <c r="X23" s="1" t="s">
        <v>78</v>
      </c>
      <c r="Y23" s="51"/>
      <c r="Z23" s="1">
        <v>78.125</v>
      </c>
    </row>
    <row r="24" spans="1:26" ht="15" customHeight="1" x14ac:dyDescent="0.4">
      <c r="A24" s="6">
        <v>18</v>
      </c>
      <c r="B24" s="19" t="s">
        <v>22</v>
      </c>
      <c r="C24" s="6">
        <v>3520244203</v>
      </c>
      <c r="D24" s="52">
        <v>100</v>
      </c>
      <c r="E24" s="53">
        <f t="shared" si="0"/>
        <v>10</v>
      </c>
      <c r="F24" s="6">
        <v>84</v>
      </c>
      <c r="G24" s="6">
        <f t="shared" si="1"/>
        <v>16.8</v>
      </c>
      <c r="H24" s="50">
        <v>87.5</v>
      </c>
      <c r="I24" s="50">
        <f t="shared" si="2"/>
        <v>17.5</v>
      </c>
      <c r="J24" s="6">
        <v>70</v>
      </c>
      <c r="K24" s="6">
        <f t="shared" si="3"/>
        <v>14</v>
      </c>
      <c r="L24" s="40">
        <v>85</v>
      </c>
      <c r="M24" s="6">
        <f t="shared" si="4"/>
        <v>21.25</v>
      </c>
      <c r="N24" s="6">
        <v>83</v>
      </c>
      <c r="O24" s="6">
        <f t="shared" si="5"/>
        <v>4.1500000000000004</v>
      </c>
      <c r="P24" s="50">
        <f t="shared" si="6"/>
        <v>83.7</v>
      </c>
      <c r="Q24" s="6" t="str">
        <f t="shared" si="7"/>
        <v>A</v>
      </c>
      <c r="W24" s="1">
        <v>3520244203</v>
      </c>
      <c r="X24" s="1" t="s">
        <v>22</v>
      </c>
      <c r="Y24" s="51"/>
      <c r="Z24" s="1">
        <v>87.5</v>
      </c>
    </row>
    <row r="25" spans="1:26" ht="15" customHeight="1" x14ac:dyDescent="0.4">
      <c r="A25" s="6">
        <v>19</v>
      </c>
      <c r="B25" s="19" t="s">
        <v>23</v>
      </c>
      <c r="C25" s="6">
        <v>3520244204</v>
      </c>
      <c r="D25" s="52">
        <v>100</v>
      </c>
      <c r="E25" s="53">
        <f t="shared" si="0"/>
        <v>10</v>
      </c>
      <c r="F25" s="34">
        <v>78</v>
      </c>
      <c r="G25" s="6">
        <f t="shared" si="1"/>
        <v>15.600000000000001</v>
      </c>
      <c r="H25" s="50">
        <v>78.125</v>
      </c>
      <c r="I25" s="50">
        <f t="shared" si="2"/>
        <v>15.625</v>
      </c>
      <c r="J25" s="48">
        <v>85</v>
      </c>
      <c r="K25" s="6">
        <f t="shared" si="3"/>
        <v>17</v>
      </c>
      <c r="L25" s="43">
        <v>85</v>
      </c>
      <c r="M25" s="6">
        <f t="shared" si="4"/>
        <v>21.25</v>
      </c>
      <c r="N25" s="6">
        <v>84</v>
      </c>
      <c r="O25" s="6">
        <f t="shared" si="5"/>
        <v>4.2</v>
      </c>
      <c r="P25" s="50">
        <f t="shared" si="6"/>
        <v>83.675000000000011</v>
      </c>
      <c r="Q25" s="6" t="str">
        <f t="shared" si="7"/>
        <v>A</v>
      </c>
      <c r="W25" s="1">
        <v>3520244204</v>
      </c>
      <c r="X25" s="1" t="s">
        <v>23</v>
      </c>
      <c r="Y25" s="51"/>
      <c r="Z25" s="1">
        <v>78.125</v>
      </c>
    </row>
    <row r="26" spans="1:26" ht="15" customHeight="1" x14ac:dyDescent="0.4">
      <c r="A26" s="6">
        <v>20</v>
      </c>
      <c r="B26" s="19" t="s">
        <v>24</v>
      </c>
      <c r="C26" s="6">
        <v>3520244205</v>
      </c>
      <c r="D26" s="52">
        <v>100</v>
      </c>
      <c r="E26" s="53">
        <f t="shared" si="0"/>
        <v>10</v>
      </c>
      <c r="F26" s="34">
        <v>93</v>
      </c>
      <c r="G26" s="6">
        <f t="shared" si="1"/>
        <v>18.600000000000001</v>
      </c>
      <c r="H26" s="50">
        <v>90.625</v>
      </c>
      <c r="I26" s="50">
        <f t="shared" si="2"/>
        <v>18.125</v>
      </c>
      <c r="J26" s="6">
        <v>70</v>
      </c>
      <c r="K26" s="6">
        <f t="shared" si="3"/>
        <v>14</v>
      </c>
      <c r="L26" s="39">
        <v>85</v>
      </c>
      <c r="M26" s="6">
        <f t="shared" si="4"/>
        <v>21.25</v>
      </c>
      <c r="N26" s="6">
        <v>85</v>
      </c>
      <c r="O26" s="6">
        <f t="shared" si="5"/>
        <v>4.25</v>
      </c>
      <c r="P26" s="50">
        <f t="shared" si="6"/>
        <v>86.224999999999994</v>
      </c>
      <c r="Q26" s="6" t="str">
        <f t="shared" si="7"/>
        <v>A</v>
      </c>
      <c r="W26" s="1">
        <v>3520244205</v>
      </c>
      <c r="X26" s="1" t="s">
        <v>24</v>
      </c>
      <c r="Y26" s="51"/>
      <c r="Z26" s="1">
        <v>90.625</v>
      </c>
    </row>
    <row r="27" spans="1:26" ht="13.9" x14ac:dyDescent="0.4">
      <c r="A27" s="6">
        <v>21</v>
      </c>
      <c r="B27" s="19" t="s">
        <v>25</v>
      </c>
      <c r="C27" s="6">
        <v>3520244206</v>
      </c>
      <c r="D27" s="52">
        <v>100</v>
      </c>
      <c r="E27" s="53">
        <f t="shared" si="0"/>
        <v>10</v>
      </c>
      <c r="F27" s="34">
        <v>62</v>
      </c>
      <c r="G27" s="6">
        <f t="shared" si="1"/>
        <v>12.4</v>
      </c>
      <c r="H27" s="50">
        <v>68.75</v>
      </c>
      <c r="I27" s="50">
        <f t="shared" si="2"/>
        <v>13.75</v>
      </c>
      <c r="J27" s="37">
        <v>70</v>
      </c>
      <c r="K27" s="6">
        <f t="shared" si="3"/>
        <v>14</v>
      </c>
      <c r="L27" s="38">
        <v>85</v>
      </c>
      <c r="M27" s="6">
        <f t="shared" si="4"/>
        <v>21.25</v>
      </c>
      <c r="N27" s="35"/>
      <c r="O27" s="6">
        <f t="shared" si="5"/>
        <v>0</v>
      </c>
      <c r="P27" s="50">
        <f t="shared" si="6"/>
        <v>71.400000000000006</v>
      </c>
      <c r="Q27" s="6" t="str">
        <f t="shared" si="7"/>
        <v>B</v>
      </c>
      <c r="W27" s="1">
        <v>3520244206</v>
      </c>
      <c r="X27" s="1" t="s">
        <v>25</v>
      </c>
      <c r="Y27" s="51"/>
      <c r="Z27" s="1">
        <v>68.75</v>
      </c>
    </row>
    <row r="28" spans="1:26" ht="15" customHeight="1" x14ac:dyDescent="0.4">
      <c r="A28" s="6">
        <v>22</v>
      </c>
      <c r="B28" s="20" t="s">
        <v>26</v>
      </c>
      <c r="C28" s="6">
        <v>3520244207</v>
      </c>
      <c r="D28" s="52">
        <v>100</v>
      </c>
      <c r="E28" s="53">
        <f t="shared" si="0"/>
        <v>10</v>
      </c>
      <c r="F28" s="34">
        <v>75</v>
      </c>
      <c r="G28" s="6">
        <f t="shared" si="1"/>
        <v>15</v>
      </c>
      <c r="H28" s="50">
        <v>90.625</v>
      </c>
      <c r="I28" s="50">
        <f t="shared" si="2"/>
        <v>18.125</v>
      </c>
      <c r="J28" s="6">
        <v>80</v>
      </c>
      <c r="K28" s="6">
        <f t="shared" si="3"/>
        <v>16</v>
      </c>
      <c r="L28" s="35">
        <v>80</v>
      </c>
      <c r="M28" s="6">
        <f t="shared" si="4"/>
        <v>20</v>
      </c>
      <c r="N28" s="6">
        <v>84</v>
      </c>
      <c r="O28" s="6">
        <f t="shared" si="5"/>
        <v>4.2</v>
      </c>
      <c r="P28" s="50">
        <f t="shared" si="6"/>
        <v>83.325000000000003</v>
      </c>
      <c r="Q28" s="6" t="str">
        <f t="shared" si="7"/>
        <v>A</v>
      </c>
      <c r="W28" s="1">
        <v>3520244207</v>
      </c>
      <c r="X28" s="1" t="s">
        <v>26</v>
      </c>
      <c r="Y28" s="51"/>
      <c r="Z28" s="1">
        <v>90.625</v>
      </c>
    </row>
    <row r="29" spans="1:26" ht="15" customHeight="1" x14ac:dyDescent="0.4">
      <c r="A29" s="6">
        <v>23</v>
      </c>
      <c r="B29" s="19" t="s">
        <v>27</v>
      </c>
      <c r="C29" s="6">
        <v>3520244208</v>
      </c>
      <c r="D29" s="52">
        <v>100</v>
      </c>
      <c r="E29" s="53">
        <f t="shared" si="0"/>
        <v>10</v>
      </c>
      <c r="F29" s="34">
        <v>71</v>
      </c>
      <c r="G29" s="6">
        <f t="shared" si="1"/>
        <v>14.200000000000001</v>
      </c>
      <c r="H29" s="50">
        <v>93.75</v>
      </c>
      <c r="I29" s="50">
        <f t="shared" si="2"/>
        <v>18.75</v>
      </c>
      <c r="J29" s="6">
        <v>70</v>
      </c>
      <c r="K29" s="6">
        <f t="shared" si="3"/>
        <v>14</v>
      </c>
      <c r="L29" s="6">
        <v>85</v>
      </c>
      <c r="M29" s="6">
        <f t="shared" si="4"/>
        <v>21.25</v>
      </c>
      <c r="N29" s="6">
        <v>82</v>
      </c>
      <c r="O29" s="6">
        <f t="shared" si="5"/>
        <v>4.1000000000000005</v>
      </c>
      <c r="P29" s="50">
        <f t="shared" si="6"/>
        <v>82.3</v>
      </c>
      <c r="Q29" s="6" t="str">
        <f t="shared" si="7"/>
        <v>A</v>
      </c>
      <c r="W29" s="1">
        <v>3520244208</v>
      </c>
      <c r="X29" s="1" t="s">
        <v>27</v>
      </c>
      <c r="Y29" s="51"/>
      <c r="Z29" s="1">
        <v>93.75</v>
      </c>
    </row>
    <row r="30" spans="1:26" ht="15" customHeight="1" x14ac:dyDescent="0.4">
      <c r="A30" s="6">
        <v>24</v>
      </c>
      <c r="B30" s="18" t="s">
        <v>28</v>
      </c>
      <c r="C30" s="6">
        <v>3520244209</v>
      </c>
      <c r="D30" s="52">
        <v>100</v>
      </c>
      <c r="E30" s="53">
        <f t="shared" si="0"/>
        <v>10</v>
      </c>
      <c r="F30" s="34">
        <v>65</v>
      </c>
      <c r="G30" s="6">
        <f t="shared" si="1"/>
        <v>13</v>
      </c>
      <c r="H30" s="50">
        <v>87.5</v>
      </c>
      <c r="I30" s="50">
        <f t="shared" si="2"/>
        <v>17.5</v>
      </c>
      <c r="J30" s="6">
        <v>80</v>
      </c>
      <c r="K30" s="6">
        <f t="shared" si="3"/>
        <v>16</v>
      </c>
      <c r="L30" s="47">
        <v>85</v>
      </c>
      <c r="M30" s="6">
        <f t="shared" si="4"/>
        <v>21.25</v>
      </c>
      <c r="N30" s="6">
        <v>84</v>
      </c>
      <c r="O30" s="6">
        <f t="shared" si="5"/>
        <v>4.2</v>
      </c>
      <c r="P30" s="50">
        <f t="shared" si="6"/>
        <v>81.95</v>
      </c>
      <c r="Q30" s="6" t="str">
        <f t="shared" si="7"/>
        <v>A</v>
      </c>
      <c r="W30" s="1">
        <v>3520244209</v>
      </c>
      <c r="X30" s="1" t="s">
        <v>28</v>
      </c>
      <c r="Y30" s="51"/>
      <c r="Z30" s="1">
        <v>87.5</v>
      </c>
    </row>
    <row r="31" spans="1:26" ht="15" customHeight="1" x14ac:dyDescent="0.4">
      <c r="A31" s="6">
        <v>25</v>
      </c>
      <c r="B31" s="20" t="s">
        <v>29</v>
      </c>
      <c r="C31" s="6">
        <v>3520244210</v>
      </c>
      <c r="D31" s="52">
        <v>100</v>
      </c>
      <c r="E31" s="53">
        <f t="shared" si="0"/>
        <v>10</v>
      </c>
      <c r="F31" s="34">
        <v>68</v>
      </c>
      <c r="G31" s="6">
        <f t="shared" si="1"/>
        <v>13.600000000000001</v>
      </c>
      <c r="H31" s="50">
        <v>81.25</v>
      </c>
      <c r="I31" s="50">
        <f t="shared" si="2"/>
        <v>16.25</v>
      </c>
      <c r="J31" s="6">
        <v>80</v>
      </c>
      <c r="K31" s="6">
        <f t="shared" si="3"/>
        <v>16</v>
      </c>
      <c r="L31" s="36">
        <v>85</v>
      </c>
      <c r="M31" s="6">
        <f t="shared" si="4"/>
        <v>21.25</v>
      </c>
      <c r="N31" s="6">
        <v>83</v>
      </c>
      <c r="O31" s="6">
        <f t="shared" si="5"/>
        <v>4.1500000000000004</v>
      </c>
      <c r="P31" s="50">
        <f t="shared" si="6"/>
        <v>81.25</v>
      </c>
      <c r="Q31" s="6" t="str">
        <f t="shared" si="7"/>
        <v>A</v>
      </c>
      <c r="W31" s="1">
        <v>3520244210</v>
      </c>
      <c r="X31" s="1" t="s">
        <v>79</v>
      </c>
      <c r="Y31" s="51"/>
      <c r="Z31" s="1">
        <v>81.25</v>
      </c>
    </row>
    <row r="32" spans="1:26" ht="15" customHeight="1" x14ac:dyDescent="0.4">
      <c r="A32" s="6">
        <v>26</v>
      </c>
      <c r="B32" s="19" t="s">
        <v>30</v>
      </c>
      <c r="C32" s="6">
        <v>3520244211</v>
      </c>
      <c r="D32" s="52">
        <v>100</v>
      </c>
      <c r="E32" s="53">
        <f t="shared" si="0"/>
        <v>10</v>
      </c>
      <c r="F32" s="34">
        <v>62</v>
      </c>
      <c r="G32" s="6">
        <f t="shared" si="1"/>
        <v>12.4</v>
      </c>
      <c r="H32" s="50">
        <v>65.625</v>
      </c>
      <c r="I32" s="50">
        <f t="shared" si="2"/>
        <v>13.125</v>
      </c>
      <c r="J32" s="37">
        <v>70</v>
      </c>
      <c r="K32" s="6">
        <f t="shared" si="3"/>
        <v>14</v>
      </c>
      <c r="L32" s="35">
        <v>80</v>
      </c>
      <c r="M32" s="6">
        <f t="shared" si="4"/>
        <v>20</v>
      </c>
      <c r="N32" s="6">
        <v>83</v>
      </c>
      <c r="O32" s="6">
        <f t="shared" si="5"/>
        <v>4.1500000000000004</v>
      </c>
      <c r="P32" s="50">
        <f t="shared" si="6"/>
        <v>73.674999999999997</v>
      </c>
      <c r="Q32" s="6" t="str">
        <f t="shared" si="7"/>
        <v>B</v>
      </c>
      <c r="W32" s="1">
        <v>3520244211</v>
      </c>
      <c r="X32" s="1" t="s">
        <v>30</v>
      </c>
      <c r="Y32" s="51"/>
      <c r="Z32" s="1">
        <v>65.625</v>
      </c>
    </row>
    <row r="33" spans="1:26" ht="15" customHeight="1" x14ac:dyDescent="0.4">
      <c r="A33" s="6">
        <v>27</v>
      </c>
      <c r="B33" s="18" t="s">
        <v>31</v>
      </c>
      <c r="C33" s="6">
        <v>3520244213</v>
      </c>
      <c r="D33" s="52">
        <v>100</v>
      </c>
      <c r="E33" s="53">
        <f t="shared" si="0"/>
        <v>10</v>
      </c>
      <c r="F33" s="34">
        <v>65</v>
      </c>
      <c r="G33" s="6">
        <f t="shared" si="1"/>
        <v>13</v>
      </c>
      <c r="H33" s="50">
        <v>81.25</v>
      </c>
      <c r="I33" s="50">
        <f t="shared" si="2"/>
        <v>16.25</v>
      </c>
      <c r="J33" s="48">
        <v>85</v>
      </c>
      <c r="K33" s="6">
        <f t="shared" si="3"/>
        <v>17</v>
      </c>
      <c r="L33" s="40">
        <v>85</v>
      </c>
      <c r="M33" s="6">
        <f t="shared" si="4"/>
        <v>21.25</v>
      </c>
      <c r="N33" s="6">
        <v>85</v>
      </c>
      <c r="O33" s="6">
        <f t="shared" si="5"/>
        <v>4.25</v>
      </c>
      <c r="P33" s="50">
        <f t="shared" si="6"/>
        <v>81.75</v>
      </c>
      <c r="Q33" s="6" t="str">
        <f t="shared" si="7"/>
        <v>A</v>
      </c>
      <c r="W33" s="1">
        <v>3520244213</v>
      </c>
      <c r="X33" s="1" t="s">
        <v>31</v>
      </c>
      <c r="Y33" s="51"/>
      <c r="Z33" s="1">
        <v>81.25</v>
      </c>
    </row>
    <row r="34" spans="1:26" ht="15" customHeight="1" x14ac:dyDescent="0.4">
      <c r="A34" s="6">
        <v>28</v>
      </c>
      <c r="B34" s="19" t="s">
        <v>32</v>
      </c>
      <c r="C34" s="6">
        <v>3520244214</v>
      </c>
      <c r="D34" s="52">
        <v>100</v>
      </c>
      <c r="E34" s="53">
        <f t="shared" si="0"/>
        <v>10</v>
      </c>
      <c r="F34" s="34">
        <v>84</v>
      </c>
      <c r="G34" s="6">
        <f t="shared" si="1"/>
        <v>16.8</v>
      </c>
      <c r="H34" s="50">
        <v>90.625</v>
      </c>
      <c r="I34" s="50">
        <f t="shared" si="2"/>
        <v>18.125</v>
      </c>
      <c r="J34" s="37">
        <v>70</v>
      </c>
      <c r="K34" s="6">
        <f t="shared" si="3"/>
        <v>14</v>
      </c>
      <c r="L34" s="39">
        <v>85</v>
      </c>
      <c r="M34" s="6">
        <f t="shared" si="4"/>
        <v>21.25</v>
      </c>
      <c r="N34" s="6">
        <v>84</v>
      </c>
      <c r="O34" s="6">
        <f t="shared" si="5"/>
        <v>4.2</v>
      </c>
      <c r="P34" s="50">
        <f t="shared" si="6"/>
        <v>84.375</v>
      </c>
      <c r="Q34" s="6" t="str">
        <f t="shared" si="7"/>
        <v>A</v>
      </c>
      <c r="W34" s="1">
        <v>3520244214</v>
      </c>
      <c r="X34" s="1" t="s">
        <v>32</v>
      </c>
      <c r="Y34" s="51"/>
      <c r="Z34" s="1">
        <v>90.625</v>
      </c>
    </row>
    <row r="35" spans="1:26" ht="15" customHeight="1" x14ac:dyDescent="0.4">
      <c r="A35" s="6">
        <v>29</v>
      </c>
      <c r="B35" s="18" t="s">
        <v>33</v>
      </c>
      <c r="C35" s="6">
        <v>3520244215</v>
      </c>
      <c r="D35" s="52">
        <v>88.89</v>
      </c>
      <c r="E35" s="53">
        <f t="shared" si="0"/>
        <v>8.8890000000000011</v>
      </c>
      <c r="F35" s="34">
        <v>87</v>
      </c>
      <c r="G35" s="6">
        <f t="shared" si="1"/>
        <v>17.400000000000002</v>
      </c>
      <c r="H35" s="50">
        <v>90.625</v>
      </c>
      <c r="I35" s="50">
        <f t="shared" si="2"/>
        <v>18.125</v>
      </c>
      <c r="J35" s="37">
        <v>70</v>
      </c>
      <c r="K35" s="6">
        <f t="shared" si="3"/>
        <v>14</v>
      </c>
      <c r="L35" s="6">
        <v>85</v>
      </c>
      <c r="M35" s="6">
        <f t="shared" si="4"/>
        <v>21.25</v>
      </c>
      <c r="N35" s="6">
        <v>85</v>
      </c>
      <c r="O35" s="6">
        <f t="shared" si="5"/>
        <v>4.25</v>
      </c>
      <c r="P35" s="50">
        <f t="shared" si="6"/>
        <v>83.914000000000001</v>
      </c>
      <c r="Q35" s="6" t="str">
        <f t="shared" si="7"/>
        <v>A</v>
      </c>
      <c r="W35" s="1">
        <v>3520244215</v>
      </c>
      <c r="X35" s="1" t="s">
        <v>33</v>
      </c>
      <c r="Y35" s="51"/>
      <c r="Z35" s="1">
        <v>90.625</v>
      </c>
    </row>
    <row r="36" spans="1:26" ht="15" customHeight="1" x14ac:dyDescent="0.4">
      <c r="A36" s="6">
        <v>30</v>
      </c>
      <c r="B36" s="20" t="s">
        <v>34</v>
      </c>
      <c r="C36" s="6">
        <v>3520244216</v>
      </c>
      <c r="D36" s="52">
        <v>100</v>
      </c>
      <c r="E36" s="53">
        <f t="shared" si="0"/>
        <v>10</v>
      </c>
      <c r="F36" s="34">
        <v>71</v>
      </c>
      <c r="G36" s="6">
        <f t="shared" si="1"/>
        <v>14.200000000000001</v>
      </c>
      <c r="H36" s="50">
        <v>78.125</v>
      </c>
      <c r="I36" s="50">
        <f t="shared" si="2"/>
        <v>15.625</v>
      </c>
      <c r="J36" s="6">
        <v>80</v>
      </c>
      <c r="K36" s="6">
        <f t="shared" si="3"/>
        <v>16</v>
      </c>
      <c r="L36" s="46">
        <v>85</v>
      </c>
      <c r="M36" s="6">
        <f t="shared" si="4"/>
        <v>21.25</v>
      </c>
      <c r="N36" s="6">
        <v>80</v>
      </c>
      <c r="O36" s="6">
        <f t="shared" si="5"/>
        <v>4</v>
      </c>
      <c r="P36" s="50">
        <f t="shared" si="6"/>
        <v>81.075000000000003</v>
      </c>
      <c r="Q36" s="6" t="str">
        <f t="shared" si="7"/>
        <v>A</v>
      </c>
      <c r="W36" s="1">
        <v>3520244216</v>
      </c>
      <c r="X36" s="1" t="s">
        <v>34</v>
      </c>
      <c r="Y36" s="51"/>
      <c r="Z36" s="1">
        <v>78.125</v>
      </c>
    </row>
    <row r="37" spans="1:26" ht="15" customHeight="1" x14ac:dyDescent="0.4">
      <c r="A37" s="6">
        <v>31</v>
      </c>
      <c r="B37" s="20" t="s">
        <v>35</v>
      </c>
      <c r="C37" s="6">
        <v>3520244217</v>
      </c>
      <c r="D37" s="52">
        <v>100</v>
      </c>
      <c r="E37" s="53">
        <f t="shared" si="0"/>
        <v>10</v>
      </c>
      <c r="F37" s="34">
        <v>87</v>
      </c>
      <c r="G37" s="6">
        <f t="shared" si="1"/>
        <v>17.400000000000002</v>
      </c>
      <c r="H37" s="50">
        <v>87.5</v>
      </c>
      <c r="I37" s="50">
        <f t="shared" si="2"/>
        <v>17.5</v>
      </c>
      <c r="J37" s="35">
        <v>85</v>
      </c>
      <c r="K37" s="6">
        <f t="shared" si="3"/>
        <v>17</v>
      </c>
      <c r="L37" s="35">
        <v>80</v>
      </c>
      <c r="M37" s="6">
        <f t="shared" si="4"/>
        <v>20</v>
      </c>
      <c r="N37" s="6">
        <v>84</v>
      </c>
      <c r="O37" s="6">
        <f t="shared" si="5"/>
        <v>4.2</v>
      </c>
      <c r="P37" s="50">
        <f t="shared" si="6"/>
        <v>86.100000000000009</v>
      </c>
      <c r="Q37" s="6" t="str">
        <f t="shared" si="7"/>
        <v>A</v>
      </c>
      <c r="W37" s="1">
        <v>3520244217</v>
      </c>
      <c r="X37" s="1" t="s">
        <v>35</v>
      </c>
      <c r="Y37" s="51"/>
      <c r="Z37" s="1">
        <v>87.5</v>
      </c>
    </row>
    <row r="38" spans="1:26" ht="15" customHeight="1" x14ac:dyDescent="0.4">
      <c r="A38" s="6">
        <v>32</v>
      </c>
      <c r="B38" s="20" t="s">
        <v>36</v>
      </c>
      <c r="C38" s="6">
        <v>3520244218</v>
      </c>
      <c r="D38" s="52">
        <v>100</v>
      </c>
      <c r="E38" s="53">
        <f t="shared" si="0"/>
        <v>10</v>
      </c>
      <c r="F38" s="34">
        <v>71</v>
      </c>
      <c r="G38" s="6">
        <f t="shared" si="1"/>
        <v>14.200000000000001</v>
      </c>
      <c r="H38" s="50">
        <v>87.5</v>
      </c>
      <c r="I38" s="50">
        <f t="shared" si="2"/>
        <v>17.5</v>
      </c>
      <c r="J38" s="48">
        <v>85</v>
      </c>
      <c r="K38" s="6">
        <f t="shared" si="3"/>
        <v>17</v>
      </c>
      <c r="L38" s="35">
        <v>85</v>
      </c>
      <c r="M38" s="6">
        <f t="shared" si="4"/>
        <v>21.25</v>
      </c>
      <c r="N38" s="35">
        <v>78</v>
      </c>
      <c r="O38" s="6">
        <f t="shared" si="5"/>
        <v>3.9000000000000004</v>
      </c>
      <c r="P38" s="50">
        <f t="shared" si="6"/>
        <v>83.85</v>
      </c>
      <c r="Q38" s="6" t="str">
        <f t="shared" si="7"/>
        <v>A</v>
      </c>
      <c r="W38" s="1">
        <v>3520244218</v>
      </c>
      <c r="X38" s="1" t="s">
        <v>36</v>
      </c>
      <c r="Y38" s="51"/>
      <c r="Z38" s="1">
        <v>87.5</v>
      </c>
    </row>
    <row r="39" spans="1:26" ht="15" customHeight="1" x14ac:dyDescent="0.4">
      <c r="A39" s="6">
        <v>33</v>
      </c>
      <c r="B39" s="18" t="s">
        <v>37</v>
      </c>
      <c r="C39" s="6">
        <v>3520244219</v>
      </c>
      <c r="D39" s="52">
        <v>100</v>
      </c>
      <c r="E39" s="53">
        <f t="shared" si="0"/>
        <v>10</v>
      </c>
      <c r="F39" s="34">
        <v>87</v>
      </c>
      <c r="G39" s="6">
        <f t="shared" si="1"/>
        <v>17.400000000000002</v>
      </c>
      <c r="H39" s="50">
        <v>81.25</v>
      </c>
      <c r="I39" s="50">
        <f t="shared" si="2"/>
        <v>16.25</v>
      </c>
      <c r="J39" s="35">
        <v>85</v>
      </c>
      <c r="K39" s="6">
        <f t="shared" si="3"/>
        <v>17</v>
      </c>
      <c r="L39" s="46">
        <v>85</v>
      </c>
      <c r="M39" s="6">
        <f t="shared" si="4"/>
        <v>21.25</v>
      </c>
      <c r="N39" s="6">
        <v>85</v>
      </c>
      <c r="O39" s="6">
        <f t="shared" si="5"/>
        <v>4.25</v>
      </c>
      <c r="P39" s="50">
        <f t="shared" si="6"/>
        <v>86.15</v>
      </c>
      <c r="Q39" s="6" t="str">
        <f t="shared" si="7"/>
        <v>A</v>
      </c>
      <c r="W39" s="1">
        <v>3520244219</v>
      </c>
      <c r="X39" s="1" t="s">
        <v>37</v>
      </c>
      <c r="Y39" s="51"/>
      <c r="Z39" s="1">
        <v>81.25</v>
      </c>
    </row>
    <row r="40" spans="1:26" ht="15" customHeight="1" x14ac:dyDescent="0.4">
      <c r="A40" s="6">
        <v>34</v>
      </c>
      <c r="B40" s="19" t="s">
        <v>38</v>
      </c>
      <c r="C40" s="6">
        <v>3520244220</v>
      </c>
      <c r="D40" s="52">
        <v>100</v>
      </c>
      <c r="E40" s="53">
        <f t="shared" si="0"/>
        <v>10</v>
      </c>
      <c r="F40" s="34">
        <v>71</v>
      </c>
      <c r="G40" s="6">
        <f t="shared" si="1"/>
        <v>14.200000000000001</v>
      </c>
      <c r="H40" s="50">
        <v>81.25</v>
      </c>
      <c r="I40" s="50">
        <f t="shared" si="2"/>
        <v>16.25</v>
      </c>
      <c r="J40" s="48">
        <v>85</v>
      </c>
      <c r="K40" s="6">
        <f t="shared" si="3"/>
        <v>17</v>
      </c>
      <c r="L40" s="47">
        <v>85</v>
      </c>
      <c r="M40" s="6">
        <f t="shared" si="4"/>
        <v>21.25</v>
      </c>
      <c r="N40" s="6">
        <v>78</v>
      </c>
      <c r="O40" s="6">
        <f t="shared" si="5"/>
        <v>3.9000000000000004</v>
      </c>
      <c r="P40" s="50">
        <f t="shared" si="6"/>
        <v>82.6</v>
      </c>
      <c r="Q40" s="6" t="str">
        <f t="shared" si="7"/>
        <v>A</v>
      </c>
      <c r="W40" s="1">
        <v>3520244220</v>
      </c>
      <c r="X40" s="1" t="s">
        <v>38</v>
      </c>
      <c r="Y40" s="51"/>
      <c r="Z40" s="1">
        <v>81.25</v>
      </c>
    </row>
    <row r="41" spans="1:26" ht="15" customHeight="1" x14ac:dyDescent="0.4">
      <c r="A41" s="6">
        <v>35</v>
      </c>
      <c r="B41" s="19" t="s">
        <v>39</v>
      </c>
      <c r="C41" s="6">
        <v>3520244221</v>
      </c>
      <c r="D41" s="52">
        <v>100</v>
      </c>
      <c r="E41" s="53">
        <f t="shared" si="0"/>
        <v>10</v>
      </c>
      <c r="F41" s="34">
        <v>93</v>
      </c>
      <c r="G41" s="6">
        <f t="shared" si="1"/>
        <v>18.600000000000001</v>
      </c>
      <c r="H41" s="50">
        <v>84.375</v>
      </c>
      <c r="I41" s="50">
        <f t="shared" si="2"/>
        <v>16.875</v>
      </c>
      <c r="J41" s="6">
        <v>70</v>
      </c>
      <c r="K41" s="6">
        <f t="shared" si="3"/>
        <v>14</v>
      </c>
      <c r="L41" s="41">
        <v>85</v>
      </c>
      <c r="M41" s="6">
        <f t="shared" si="4"/>
        <v>21.25</v>
      </c>
      <c r="N41" s="6">
        <v>84</v>
      </c>
      <c r="O41" s="6">
        <f t="shared" si="5"/>
        <v>4.2</v>
      </c>
      <c r="P41" s="50">
        <f t="shared" si="6"/>
        <v>84.925000000000011</v>
      </c>
      <c r="Q41" s="6" t="str">
        <f t="shared" si="7"/>
        <v>A</v>
      </c>
      <c r="W41" s="1">
        <v>3520244221</v>
      </c>
      <c r="X41" s="1" t="s">
        <v>39</v>
      </c>
      <c r="Y41" s="51"/>
      <c r="Z41" s="1">
        <v>84.375</v>
      </c>
    </row>
    <row r="42" spans="1:26" ht="15" customHeight="1" x14ac:dyDescent="0.4">
      <c r="A42" s="6">
        <v>36</v>
      </c>
      <c r="B42" s="19" t="s">
        <v>40</v>
      </c>
      <c r="C42" s="6">
        <v>3520244222</v>
      </c>
      <c r="D42" s="52">
        <v>66.67</v>
      </c>
      <c r="E42" s="53">
        <f t="shared" si="0"/>
        <v>6.6670000000000007</v>
      </c>
      <c r="F42" s="34">
        <v>65</v>
      </c>
      <c r="G42" s="6">
        <f t="shared" si="1"/>
        <v>13</v>
      </c>
      <c r="H42" s="50">
        <v>78.125</v>
      </c>
      <c r="I42" s="50">
        <f t="shared" si="2"/>
        <v>15.625</v>
      </c>
      <c r="J42" s="7">
        <v>80</v>
      </c>
      <c r="K42" s="6">
        <f t="shared" si="3"/>
        <v>16</v>
      </c>
      <c r="L42" s="43">
        <v>85</v>
      </c>
      <c r="M42" s="6">
        <f t="shared" si="4"/>
        <v>21.25</v>
      </c>
      <c r="N42" s="6">
        <v>85</v>
      </c>
      <c r="O42" s="6">
        <f t="shared" si="5"/>
        <v>4.25</v>
      </c>
      <c r="P42" s="50">
        <f t="shared" si="6"/>
        <v>76.792000000000002</v>
      </c>
      <c r="Q42" s="6" t="str">
        <f t="shared" si="7"/>
        <v>B</v>
      </c>
      <c r="W42" s="1">
        <v>3520244222</v>
      </c>
      <c r="X42" s="1" t="s">
        <v>40</v>
      </c>
      <c r="Y42" s="51"/>
      <c r="Z42" s="1">
        <v>78.125</v>
      </c>
    </row>
    <row r="43" spans="1:26" ht="15" customHeight="1" x14ac:dyDescent="0.4">
      <c r="A43" s="6">
        <v>37</v>
      </c>
      <c r="B43" s="20" t="s">
        <v>41</v>
      </c>
      <c r="C43" s="6">
        <v>3520244223</v>
      </c>
      <c r="D43" s="52">
        <v>88.89</v>
      </c>
      <c r="E43" s="53">
        <f t="shared" si="0"/>
        <v>8.8890000000000011</v>
      </c>
      <c r="F43" s="34">
        <v>84</v>
      </c>
      <c r="G43" s="6">
        <f t="shared" si="1"/>
        <v>16.8</v>
      </c>
      <c r="H43" s="50">
        <v>93.75</v>
      </c>
      <c r="I43" s="50">
        <f t="shared" si="2"/>
        <v>18.75</v>
      </c>
      <c r="J43" s="37">
        <v>70</v>
      </c>
      <c r="K43" s="6">
        <f t="shared" si="3"/>
        <v>14</v>
      </c>
      <c r="L43" s="46">
        <v>85</v>
      </c>
      <c r="M43" s="6">
        <f t="shared" si="4"/>
        <v>21.25</v>
      </c>
      <c r="N43" s="6">
        <v>81</v>
      </c>
      <c r="O43" s="6">
        <f t="shared" si="5"/>
        <v>4.05</v>
      </c>
      <c r="P43" s="50">
        <f t="shared" si="6"/>
        <v>83.73899999999999</v>
      </c>
      <c r="Q43" s="6" t="str">
        <f t="shared" si="7"/>
        <v>A</v>
      </c>
      <c r="W43" s="1">
        <v>3520244223</v>
      </c>
      <c r="X43" s="1" t="s">
        <v>41</v>
      </c>
      <c r="Y43" s="51"/>
      <c r="Z43" s="1">
        <v>93.75</v>
      </c>
    </row>
    <row r="44" spans="1:26" ht="15" customHeight="1" x14ac:dyDescent="0.4">
      <c r="A44" s="6">
        <v>38</v>
      </c>
      <c r="B44" s="18" t="s">
        <v>42</v>
      </c>
      <c r="C44" s="6">
        <v>3520244224</v>
      </c>
      <c r="D44" s="52">
        <v>88.89</v>
      </c>
      <c r="E44" s="53">
        <f t="shared" si="0"/>
        <v>8.8890000000000011</v>
      </c>
      <c r="F44" s="34">
        <v>71</v>
      </c>
      <c r="G44" s="6">
        <f t="shared" si="1"/>
        <v>14.200000000000001</v>
      </c>
      <c r="H44" s="50">
        <v>81.25</v>
      </c>
      <c r="I44" s="50">
        <f t="shared" si="2"/>
        <v>16.25</v>
      </c>
      <c r="J44" s="49">
        <v>80</v>
      </c>
      <c r="K44" s="6">
        <f t="shared" si="3"/>
        <v>16</v>
      </c>
      <c r="L44" s="38">
        <v>85</v>
      </c>
      <c r="M44" s="6">
        <f t="shared" si="4"/>
        <v>21.25</v>
      </c>
      <c r="N44" s="6">
        <v>80</v>
      </c>
      <c r="O44" s="6">
        <f t="shared" si="5"/>
        <v>4</v>
      </c>
      <c r="P44" s="50">
        <f t="shared" si="6"/>
        <v>80.588999999999999</v>
      </c>
      <c r="Q44" s="6" t="str">
        <f t="shared" si="7"/>
        <v>A</v>
      </c>
      <c r="W44" s="1">
        <v>3520244224</v>
      </c>
      <c r="X44" s="1" t="s">
        <v>42</v>
      </c>
      <c r="Y44" s="51"/>
      <c r="Z44" s="1">
        <v>81.25</v>
      </c>
    </row>
    <row r="45" spans="1:26" ht="15" customHeight="1" x14ac:dyDescent="0.4">
      <c r="A45" s="6">
        <v>39</v>
      </c>
      <c r="B45" s="18" t="s">
        <v>43</v>
      </c>
      <c r="C45" s="6">
        <v>3520244225</v>
      </c>
      <c r="D45" s="52">
        <v>100</v>
      </c>
      <c r="E45" s="53">
        <f t="shared" si="0"/>
        <v>10</v>
      </c>
      <c r="F45" s="34">
        <v>81</v>
      </c>
      <c r="G45" s="6">
        <f t="shared" si="1"/>
        <v>16.2</v>
      </c>
      <c r="H45" s="50">
        <v>81.25</v>
      </c>
      <c r="I45" s="50">
        <f t="shared" si="2"/>
        <v>16.25</v>
      </c>
      <c r="J45" s="6">
        <v>80</v>
      </c>
      <c r="K45" s="6">
        <f t="shared" si="3"/>
        <v>16</v>
      </c>
      <c r="L45" s="41">
        <v>85</v>
      </c>
      <c r="M45" s="6">
        <f t="shared" si="4"/>
        <v>21.25</v>
      </c>
      <c r="N45" s="6">
        <v>78</v>
      </c>
      <c r="O45" s="6">
        <f t="shared" si="5"/>
        <v>3.9000000000000004</v>
      </c>
      <c r="P45" s="50">
        <f t="shared" si="6"/>
        <v>83.6</v>
      </c>
      <c r="Q45" s="6" t="str">
        <f t="shared" si="7"/>
        <v>A</v>
      </c>
      <c r="W45" s="1">
        <v>3520244225</v>
      </c>
      <c r="X45" s="1" t="s">
        <v>43</v>
      </c>
      <c r="Y45" s="51"/>
      <c r="Z45" s="1">
        <v>81.25</v>
      </c>
    </row>
    <row r="46" spans="1:26" ht="15" customHeight="1" x14ac:dyDescent="0.4">
      <c r="A46" s="6">
        <v>40</v>
      </c>
      <c r="B46" s="19" t="s">
        <v>44</v>
      </c>
      <c r="C46" s="6">
        <v>3520244226</v>
      </c>
      <c r="D46" s="52">
        <v>100</v>
      </c>
      <c r="E46" s="53">
        <f t="shared" si="0"/>
        <v>10</v>
      </c>
      <c r="F46" s="34">
        <v>65</v>
      </c>
      <c r="G46" s="6">
        <f t="shared" si="1"/>
        <v>13</v>
      </c>
      <c r="H46" s="50">
        <v>81.25</v>
      </c>
      <c r="I46" s="50">
        <f t="shared" si="2"/>
        <v>16.25</v>
      </c>
      <c r="J46" s="6">
        <v>80</v>
      </c>
      <c r="K46" s="6">
        <f t="shared" si="3"/>
        <v>16</v>
      </c>
      <c r="L46" s="42">
        <v>85</v>
      </c>
      <c r="M46" s="6">
        <f t="shared" si="4"/>
        <v>21.25</v>
      </c>
      <c r="N46" s="6">
        <v>78</v>
      </c>
      <c r="O46" s="6">
        <f t="shared" si="5"/>
        <v>3.9000000000000004</v>
      </c>
      <c r="P46" s="50">
        <f t="shared" si="6"/>
        <v>80.400000000000006</v>
      </c>
      <c r="Q46" s="6" t="str">
        <f t="shared" si="7"/>
        <v>A</v>
      </c>
      <c r="W46" s="1">
        <v>3520244226</v>
      </c>
      <c r="X46" s="1" t="s">
        <v>44</v>
      </c>
      <c r="Y46" s="51"/>
      <c r="Z46" s="1">
        <v>81.25</v>
      </c>
    </row>
    <row r="47" spans="1:26" ht="15" customHeight="1" x14ac:dyDescent="0.4">
      <c r="A47" s="6">
        <v>41</v>
      </c>
      <c r="B47" s="20" t="s">
        <v>45</v>
      </c>
      <c r="C47" s="6">
        <v>3520244227</v>
      </c>
      <c r="D47" s="52">
        <v>100</v>
      </c>
      <c r="E47" s="53">
        <f t="shared" si="0"/>
        <v>10</v>
      </c>
      <c r="F47" s="34">
        <v>71</v>
      </c>
      <c r="G47" s="6">
        <f t="shared" si="1"/>
        <v>14.200000000000001</v>
      </c>
      <c r="H47" s="50">
        <v>87.5</v>
      </c>
      <c r="I47" s="50">
        <f t="shared" si="2"/>
        <v>17.5</v>
      </c>
      <c r="J47" s="35">
        <v>85</v>
      </c>
      <c r="K47" s="6">
        <f t="shared" si="3"/>
        <v>17</v>
      </c>
      <c r="L47" s="6">
        <v>85</v>
      </c>
      <c r="M47" s="6">
        <f t="shared" si="4"/>
        <v>21.25</v>
      </c>
      <c r="N47" s="6">
        <v>83</v>
      </c>
      <c r="O47" s="6">
        <f t="shared" si="5"/>
        <v>4.1500000000000004</v>
      </c>
      <c r="P47" s="50">
        <f t="shared" si="6"/>
        <v>84.1</v>
      </c>
      <c r="Q47" s="6" t="str">
        <f t="shared" si="7"/>
        <v>A</v>
      </c>
      <c r="W47" s="1">
        <v>3520244227</v>
      </c>
      <c r="X47" s="1" t="s">
        <v>45</v>
      </c>
      <c r="Y47" s="51"/>
      <c r="Z47" s="1">
        <v>87.5</v>
      </c>
    </row>
    <row r="48" spans="1:26" ht="15" customHeight="1" x14ac:dyDescent="0.4">
      <c r="A48" s="6">
        <v>42</v>
      </c>
      <c r="B48" s="18" t="s">
        <v>46</v>
      </c>
      <c r="C48" s="6">
        <v>3520244228</v>
      </c>
      <c r="D48" s="52">
        <v>88.89</v>
      </c>
      <c r="E48" s="53">
        <f t="shared" si="0"/>
        <v>8.8890000000000011</v>
      </c>
      <c r="F48" s="34">
        <v>71</v>
      </c>
      <c r="G48" s="6">
        <f t="shared" si="1"/>
        <v>14.200000000000001</v>
      </c>
      <c r="H48" s="50">
        <v>90.625</v>
      </c>
      <c r="I48" s="50">
        <f t="shared" si="2"/>
        <v>18.125</v>
      </c>
      <c r="J48" s="37">
        <v>70</v>
      </c>
      <c r="K48" s="6">
        <f t="shared" si="3"/>
        <v>14</v>
      </c>
      <c r="L48" s="6">
        <v>85</v>
      </c>
      <c r="M48" s="6">
        <f t="shared" si="4"/>
        <v>21.25</v>
      </c>
      <c r="N48" s="35">
        <v>75</v>
      </c>
      <c r="O48" s="6">
        <f t="shared" si="5"/>
        <v>3.75</v>
      </c>
      <c r="P48" s="50">
        <f t="shared" si="6"/>
        <v>80.213999999999999</v>
      </c>
      <c r="Q48" s="6" t="str">
        <f t="shared" si="7"/>
        <v>A</v>
      </c>
      <c r="W48" s="1">
        <v>3520244228</v>
      </c>
      <c r="X48" s="1" t="s">
        <v>46</v>
      </c>
      <c r="Y48" s="51"/>
      <c r="Z48" s="1">
        <v>90.625</v>
      </c>
    </row>
    <row r="49" spans="1:26" ht="15" customHeight="1" x14ac:dyDescent="0.4">
      <c r="A49" s="6">
        <v>43</v>
      </c>
      <c r="B49" s="20" t="s">
        <v>47</v>
      </c>
      <c r="C49" s="6">
        <v>3520244229</v>
      </c>
      <c r="D49" s="52">
        <v>100</v>
      </c>
      <c r="E49" s="53">
        <f t="shared" si="0"/>
        <v>10</v>
      </c>
      <c r="F49" s="34">
        <v>68</v>
      </c>
      <c r="G49" s="6">
        <f t="shared" si="1"/>
        <v>13.600000000000001</v>
      </c>
      <c r="H49" s="50">
        <v>81.25</v>
      </c>
      <c r="I49" s="50">
        <f t="shared" si="2"/>
        <v>16.25</v>
      </c>
      <c r="J49" s="6">
        <v>80</v>
      </c>
      <c r="K49" s="6">
        <f t="shared" si="3"/>
        <v>16</v>
      </c>
      <c r="L49" s="44">
        <v>85</v>
      </c>
      <c r="M49" s="6">
        <f t="shared" si="4"/>
        <v>21.25</v>
      </c>
      <c r="N49" s="6">
        <v>84</v>
      </c>
      <c r="O49" s="6">
        <f t="shared" si="5"/>
        <v>4.2</v>
      </c>
      <c r="P49" s="50">
        <f t="shared" si="6"/>
        <v>81.300000000000011</v>
      </c>
      <c r="Q49" s="6" t="str">
        <f t="shared" si="7"/>
        <v>A</v>
      </c>
      <c r="W49" s="1">
        <v>3520244229</v>
      </c>
      <c r="X49" s="1" t="s">
        <v>47</v>
      </c>
      <c r="Y49" s="51"/>
      <c r="Z49" s="1">
        <v>81.25</v>
      </c>
    </row>
    <row r="50" spans="1:26" ht="15" customHeight="1" x14ac:dyDescent="0.4">
      <c r="A50" s="6">
        <v>44</v>
      </c>
      <c r="B50" s="18" t="s">
        <v>48</v>
      </c>
      <c r="C50" s="6">
        <v>3520244230</v>
      </c>
      <c r="D50" s="52">
        <v>100</v>
      </c>
      <c r="E50" s="53">
        <f t="shared" si="0"/>
        <v>10</v>
      </c>
      <c r="F50" s="34">
        <v>71</v>
      </c>
      <c r="G50" s="6">
        <f t="shared" si="1"/>
        <v>14.200000000000001</v>
      </c>
      <c r="H50" s="50">
        <v>84.375</v>
      </c>
      <c r="I50" s="50">
        <f t="shared" si="2"/>
        <v>16.875</v>
      </c>
      <c r="J50" s="6">
        <v>70</v>
      </c>
      <c r="K50" s="6">
        <f t="shared" si="3"/>
        <v>14</v>
      </c>
      <c r="L50" s="43">
        <v>85</v>
      </c>
      <c r="M50" s="6">
        <f t="shared" si="4"/>
        <v>21.25</v>
      </c>
      <c r="N50" s="6">
        <v>83</v>
      </c>
      <c r="O50" s="6">
        <f t="shared" si="5"/>
        <v>4.1500000000000004</v>
      </c>
      <c r="P50" s="50">
        <f t="shared" si="6"/>
        <v>80.474999999999994</v>
      </c>
      <c r="Q50" s="6" t="str">
        <f t="shared" si="7"/>
        <v>A</v>
      </c>
      <c r="W50" s="1">
        <v>3520244230</v>
      </c>
      <c r="X50" s="1" t="s">
        <v>48</v>
      </c>
      <c r="Y50" s="51"/>
      <c r="Z50" s="1">
        <v>84.375</v>
      </c>
    </row>
    <row r="51" spans="1:26" ht="15" customHeight="1" x14ac:dyDescent="0.4">
      <c r="A51" s="6">
        <v>45</v>
      </c>
      <c r="B51" s="18" t="s">
        <v>49</v>
      </c>
      <c r="C51" s="6">
        <v>3520244231</v>
      </c>
      <c r="D51" s="52">
        <v>88.89</v>
      </c>
      <c r="E51" s="53">
        <f t="shared" si="0"/>
        <v>8.8890000000000011</v>
      </c>
      <c r="F51" s="34">
        <v>75</v>
      </c>
      <c r="G51" s="6">
        <f t="shared" si="1"/>
        <v>15</v>
      </c>
      <c r="H51" s="50">
        <v>87.5</v>
      </c>
      <c r="I51" s="50">
        <f t="shared" si="2"/>
        <v>17.5</v>
      </c>
      <c r="J51" s="6">
        <v>80</v>
      </c>
      <c r="K51" s="6">
        <f t="shared" si="3"/>
        <v>16</v>
      </c>
      <c r="L51" s="42">
        <v>85</v>
      </c>
      <c r="M51" s="6">
        <f t="shared" si="4"/>
        <v>21.25</v>
      </c>
      <c r="N51" s="6">
        <v>80</v>
      </c>
      <c r="O51" s="6">
        <f t="shared" si="5"/>
        <v>4</v>
      </c>
      <c r="P51" s="50">
        <f t="shared" si="6"/>
        <v>82.638999999999996</v>
      </c>
      <c r="Q51" s="6" t="str">
        <f t="shared" si="7"/>
        <v>A</v>
      </c>
      <c r="W51" s="1">
        <v>3520244231</v>
      </c>
      <c r="X51" s="1" t="s">
        <v>49</v>
      </c>
      <c r="Y51" s="51"/>
      <c r="Z51" s="1">
        <v>87.5</v>
      </c>
    </row>
    <row r="52" spans="1:26" ht="15" customHeight="1" x14ac:dyDescent="0.4">
      <c r="A52" s="6">
        <v>46</v>
      </c>
      <c r="B52" s="18" t="s">
        <v>50</v>
      </c>
      <c r="C52" s="6">
        <v>3520244232</v>
      </c>
      <c r="D52" s="52">
        <v>100</v>
      </c>
      <c r="E52" s="53">
        <f t="shared" si="0"/>
        <v>10</v>
      </c>
      <c r="F52" s="34">
        <v>65</v>
      </c>
      <c r="G52" s="6">
        <f t="shared" si="1"/>
        <v>13</v>
      </c>
      <c r="H52" s="50">
        <v>84.375</v>
      </c>
      <c r="I52" s="50">
        <f t="shared" si="2"/>
        <v>16.875</v>
      </c>
      <c r="J52" s="48">
        <v>85</v>
      </c>
      <c r="K52" s="6">
        <f t="shared" si="3"/>
        <v>17</v>
      </c>
      <c r="L52" s="41">
        <v>85</v>
      </c>
      <c r="M52" s="6">
        <f t="shared" si="4"/>
        <v>21.25</v>
      </c>
      <c r="N52" s="6">
        <v>84</v>
      </c>
      <c r="O52" s="6">
        <f t="shared" si="5"/>
        <v>4.2</v>
      </c>
      <c r="P52" s="50">
        <f t="shared" si="6"/>
        <v>82.325000000000003</v>
      </c>
      <c r="Q52" s="6" t="str">
        <f t="shared" si="7"/>
        <v>A</v>
      </c>
      <c r="W52" s="1">
        <v>3520244232</v>
      </c>
      <c r="X52" s="1" t="s">
        <v>50</v>
      </c>
      <c r="Y52" s="51"/>
      <c r="Z52" s="1">
        <v>84.375</v>
      </c>
    </row>
    <row r="53" spans="1:26" ht="15" customHeight="1" x14ac:dyDescent="0.4">
      <c r="A53" s="6">
        <v>47</v>
      </c>
      <c r="B53" s="20" t="s">
        <v>51</v>
      </c>
      <c r="C53" s="6">
        <v>3520244233</v>
      </c>
      <c r="D53" s="52">
        <v>100</v>
      </c>
      <c r="E53" s="53">
        <f t="shared" si="0"/>
        <v>10</v>
      </c>
      <c r="F53" s="34">
        <v>53</v>
      </c>
      <c r="G53" s="6">
        <f t="shared" si="1"/>
        <v>10.600000000000001</v>
      </c>
      <c r="H53" s="50">
        <v>87.5</v>
      </c>
      <c r="I53" s="50">
        <f t="shared" si="2"/>
        <v>17.5</v>
      </c>
      <c r="J53" s="35">
        <v>85</v>
      </c>
      <c r="K53" s="6">
        <f t="shared" si="3"/>
        <v>17</v>
      </c>
      <c r="L53" s="41">
        <v>85</v>
      </c>
      <c r="M53" s="6">
        <f t="shared" si="4"/>
        <v>21.25</v>
      </c>
      <c r="N53" s="6">
        <v>80</v>
      </c>
      <c r="O53" s="6">
        <f t="shared" si="5"/>
        <v>4</v>
      </c>
      <c r="P53" s="50">
        <f t="shared" si="6"/>
        <v>80.349999999999994</v>
      </c>
      <c r="Q53" s="6" t="str">
        <f t="shared" si="7"/>
        <v>A</v>
      </c>
      <c r="W53" s="1">
        <v>3520244233</v>
      </c>
      <c r="X53" s="1" t="s">
        <v>80</v>
      </c>
      <c r="Y53" s="51"/>
      <c r="Z53" s="1">
        <v>87.5</v>
      </c>
    </row>
    <row r="54" spans="1:26" ht="15" customHeight="1" x14ac:dyDescent="0.4">
      <c r="A54" s="6">
        <v>48</v>
      </c>
      <c r="B54" s="20" t="s">
        <v>52</v>
      </c>
      <c r="C54" s="6">
        <v>3520244234</v>
      </c>
      <c r="D54" s="52">
        <v>100</v>
      </c>
      <c r="E54" s="53">
        <f t="shared" si="0"/>
        <v>10</v>
      </c>
      <c r="F54" s="34">
        <v>75</v>
      </c>
      <c r="G54" s="6">
        <f t="shared" si="1"/>
        <v>15</v>
      </c>
      <c r="H54" s="50">
        <v>87.5</v>
      </c>
      <c r="I54" s="50">
        <f t="shared" si="2"/>
        <v>17.5</v>
      </c>
      <c r="J54" s="6">
        <v>70</v>
      </c>
      <c r="K54" s="6">
        <f t="shared" si="3"/>
        <v>14</v>
      </c>
      <c r="L54" s="35">
        <v>80</v>
      </c>
      <c r="M54" s="6">
        <f t="shared" si="4"/>
        <v>20</v>
      </c>
      <c r="N54" s="6">
        <v>84</v>
      </c>
      <c r="O54" s="6">
        <f t="shared" si="5"/>
        <v>4.2</v>
      </c>
      <c r="P54" s="50">
        <f t="shared" si="6"/>
        <v>80.7</v>
      </c>
      <c r="Q54" s="6" t="str">
        <f t="shared" si="7"/>
        <v>A</v>
      </c>
      <c r="W54" s="1">
        <v>3520244234</v>
      </c>
      <c r="X54" s="1" t="s">
        <v>52</v>
      </c>
      <c r="Y54" s="51"/>
      <c r="Z54" s="1">
        <v>87.5</v>
      </c>
    </row>
    <row r="55" spans="1:26" ht="15" customHeight="1" x14ac:dyDescent="0.4">
      <c r="A55" s="6">
        <v>49</v>
      </c>
      <c r="B55" s="20" t="s">
        <v>53</v>
      </c>
      <c r="C55" s="6">
        <v>3520244235</v>
      </c>
      <c r="D55" s="52">
        <v>100</v>
      </c>
      <c r="E55" s="53">
        <f t="shared" si="0"/>
        <v>10</v>
      </c>
      <c r="F55" s="34">
        <v>93</v>
      </c>
      <c r="G55" s="6">
        <f t="shared" si="1"/>
        <v>18.600000000000001</v>
      </c>
      <c r="H55" s="50">
        <v>87.5</v>
      </c>
      <c r="I55" s="50">
        <f t="shared" si="2"/>
        <v>17.5</v>
      </c>
      <c r="J55" s="6">
        <v>80</v>
      </c>
      <c r="K55" s="6">
        <f t="shared" si="3"/>
        <v>16</v>
      </c>
      <c r="L55" s="37">
        <v>85</v>
      </c>
      <c r="M55" s="6">
        <f t="shared" si="4"/>
        <v>21.25</v>
      </c>
      <c r="N55" s="6">
        <v>85</v>
      </c>
      <c r="O55" s="6">
        <f t="shared" si="5"/>
        <v>4.25</v>
      </c>
      <c r="P55" s="50">
        <f t="shared" si="6"/>
        <v>87.6</v>
      </c>
      <c r="Q55" s="6" t="str">
        <f t="shared" si="7"/>
        <v>A</v>
      </c>
      <c r="W55" s="1">
        <v>3520244235</v>
      </c>
      <c r="X55" s="1" t="s">
        <v>81</v>
      </c>
      <c r="Y55" s="51"/>
      <c r="Z55" s="1">
        <v>87.5</v>
      </c>
    </row>
    <row r="56" spans="1:26" ht="15" customHeight="1" x14ac:dyDescent="0.4">
      <c r="A56" s="6">
        <v>50</v>
      </c>
      <c r="B56" s="21" t="s">
        <v>54</v>
      </c>
      <c r="C56" s="6">
        <v>3520244236</v>
      </c>
      <c r="D56" s="52">
        <v>100</v>
      </c>
      <c r="E56" s="53">
        <f t="shared" si="0"/>
        <v>10</v>
      </c>
      <c r="F56" s="34">
        <v>90</v>
      </c>
      <c r="G56" s="6">
        <f t="shared" si="1"/>
        <v>18</v>
      </c>
      <c r="H56" s="50">
        <v>84.375</v>
      </c>
      <c r="I56" s="50">
        <f t="shared" si="2"/>
        <v>16.875</v>
      </c>
      <c r="J56" s="37">
        <v>70</v>
      </c>
      <c r="K56" s="6">
        <f t="shared" si="3"/>
        <v>14</v>
      </c>
      <c r="L56" s="42">
        <v>85</v>
      </c>
      <c r="M56" s="6">
        <f t="shared" si="4"/>
        <v>21.25</v>
      </c>
      <c r="N56" s="6">
        <v>85</v>
      </c>
      <c r="O56" s="6">
        <f t="shared" si="5"/>
        <v>4.25</v>
      </c>
      <c r="P56" s="50">
        <f t="shared" si="6"/>
        <v>84.375</v>
      </c>
      <c r="Q56" s="6" t="str">
        <f t="shared" si="7"/>
        <v>A</v>
      </c>
      <c r="W56" s="1">
        <v>3520244236</v>
      </c>
      <c r="X56" s="1" t="s">
        <v>54</v>
      </c>
      <c r="Y56" s="51"/>
      <c r="Z56" s="1">
        <v>84.375</v>
      </c>
    </row>
    <row r="57" spans="1:26" ht="15" customHeight="1" x14ac:dyDescent="0.4">
      <c r="A57" s="6">
        <v>51</v>
      </c>
      <c r="B57" s="18" t="s">
        <v>55</v>
      </c>
      <c r="C57" s="6">
        <v>3520244237</v>
      </c>
      <c r="D57" s="52">
        <v>100</v>
      </c>
      <c r="E57" s="53">
        <f t="shared" si="0"/>
        <v>10</v>
      </c>
      <c r="F57" s="34">
        <v>75</v>
      </c>
      <c r="G57" s="6">
        <f t="shared" si="1"/>
        <v>15</v>
      </c>
      <c r="H57" s="50">
        <v>84.375</v>
      </c>
      <c r="I57" s="50">
        <f t="shared" si="2"/>
        <v>16.875</v>
      </c>
      <c r="J57" s="6">
        <v>80</v>
      </c>
      <c r="K57" s="6">
        <f t="shared" si="3"/>
        <v>16</v>
      </c>
      <c r="L57" s="6">
        <v>85</v>
      </c>
      <c r="M57" s="6">
        <f t="shared" si="4"/>
        <v>21.25</v>
      </c>
      <c r="N57" s="6">
        <v>85</v>
      </c>
      <c r="O57" s="6">
        <f t="shared" si="5"/>
        <v>4.25</v>
      </c>
      <c r="P57" s="50">
        <f t="shared" si="6"/>
        <v>83.375</v>
      </c>
      <c r="Q57" s="6" t="str">
        <f t="shared" si="7"/>
        <v>A</v>
      </c>
      <c r="W57" s="1">
        <v>3520244237</v>
      </c>
      <c r="X57" s="1" t="s">
        <v>55</v>
      </c>
      <c r="Y57" s="51"/>
      <c r="Z57" s="1">
        <v>84.375</v>
      </c>
    </row>
    <row r="58" spans="1:26" ht="15" customHeight="1" x14ac:dyDescent="0.4">
      <c r="A58" s="6">
        <v>52</v>
      </c>
      <c r="B58" s="19" t="s">
        <v>56</v>
      </c>
      <c r="C58" s="6">
        <v>3520244238</v>
      </c>
      <c r="D58" s="52">
        <v>100</v>
      </c>
      <c r="E58" s="53">
        <f t="shared" si="0"/>
        <v>10</v>
      </c>
      <c r="F58" s="34">
        <v>81</v>
      </c>
      <c r="G58" s="6">
        <f t="shared" si="1"/>
        <v>16.2</v>
      </c>
      <c r="H58" s="50">
        <v>87.5</v>
      </c>
      <c r="I58" s="50">
        <f t="shared" si="2"/>
        <v>17.5</v>
      </c>
      <c r="J58" s="6">
        <v>80</v>
      </c>
      <c r="K58" s="6">
        <f t="shared" si="3"/>
        <v>16</v>
      </c>
      <c r="L58" s="37">
        <v>85</v>
      </c>
      <c r="M58" s="6">
        <f t="shared" si="4"/>
        <v>21.25</v>
      </c>
      <c r="N58" s="6">
        <v>84</v>
      </c>
      <c r="O58" s="6">
        <f t="shared" si="5"/>
        <v>4.2</v>
      </c>
      <c r="P58" s="50">
        <f t="shared" si="6"/>
        <v>85.15</v>
      </c>
      <c r="Q58" s="6" t="str">
        <f t="shared" si="7"/>
        <v>A</v>
      </c>
      <c r="W58" s="1">
        <v>3520244238</v>
      </c>
      <c r="X58" s="1" t="s">
        <v>56</v>
      </c>
      <c r="Y58" s="51"/>
      <c r="Z58" s="1">
        <v>87.5</v>
      </c>
    </row>
    <row r="59" spans="1:26" ht="15" customHeight="1" x14ac:dyDescent="0.4">
      <c r="A59" s="6">
        <v>53</v>
      </c>
      <c r="B59" s="19" t="s">
        <v>57</v>
      </c>
      <c r="C59" s="6">
        <v>3520244239</v>
      </c>
      <c r="D59" s="52">
        <v>100</v>
      </c>
      <c r="E59" s="53">
        <f t="shared" si="0"/>
        <v>10</v>
      </c>
      <c r="F59" s="34">
        <v>81</v>
      </c>
      <c r="G59" s="6">
        <f t="shared" si="1"/>
        <v>16.2</v>
      </c>
      <c r="H59" s="50">
        <v>78.125</v>
      </c>
      <c r="I59" s="50">
        <f t="shared" si="2"/>
        <v>15.625</v>
      </c>
      <c r="J59" s="37">
        <v>70</v>
      </c>
      <c r="K59" s="6">
        <f t="shared" si="3"/>
        <v>14</v>
      </c>
      <c r="L59" s="37">
        <v>80</v>
      </c>
      <c r="M59" s="6">
        <f t="shared" si="4"/>
        <v>20</v>
      </c>
      <c r="N59" s="6">
        <v>80</v>
      </c>
      <c r="O59" s="6">
        <f t="shared" si="5"/>
        <v>4</v>
      </c>
      <c r="P59" s="50">
        <f t="shared" si="6"/>
        <v>79.825000000000003</v>
      </c>
      <c r="Q59" s="6" t="str">
        <f t="shared" si="7"/>
        <v>A</v>
      </c>
      <c r="W59" s="1">
        <v>3520244239</v>
      </c>
      <c r="X59" s="1" t="s">
        <v>57</v>
      </c>
      <c r="Y59" s="51"/>
      <c r="Z59" s="1">
        <v>78.125</v>
      </c>
    </row>
    <row r="60" spans="1:26" ht="15" customHeight="1" x14ac:dyDescent="0.4">
      <c r="A60" s="6">
        <v>54</v>
      </c>
      <c r="B60" s="19" t="s">
        <v>58</v>
      </c>
      <c r="C60" s="6">
        <v>3520244240</v>
      </c>
      <c r="D60" s="52">
        <v>100</v>
      </c>
      <c r="E60" s="53">
        <f t="shared" si="0"/>
        <v>10</v>
      </c>
      <c r="F60" s="34">
        <v>84</v>
      </c>
      <c r="G60" s="6">
        <f t="shared" si="1"/>
        <v>16.8</v>
      </c>
      <c r="H60" s="50">
        <v>78.125</v>
      </c>
      <c r="I60" s="50">
        <f t="shared" si="2"/>
        <v>15.625</v>
      </c>
      <c r="J60" s="37">
        <v>70</v>
      </c>
      <c r="K60" s="6">
        <f t="shared" si="3"/>
        <v>14</v>
      </c>
      <c r="L60" s="35">
        <v>85</v>
      </c>
      <c r="M60" s="6">
        <f t="shared" si="4"/>
        <v>21.25</v>
      </c>
      <c r="N60" s="6">
        <v>84</v>
      </c>
      <c r="O60" s="6">
        <f t="shared" si="5"/>
        <v>4.2</v>
      </c>
      <c r="P60" s="50">
        <f t="shared" si="6"/>
        <v>81.875</v>
      </c>
      <c r="Q60" s="6" t="str">
        <f t="shared" si="7"/>
        <v>A</v>
      </c>
      <c r="W60" s="1">
        <v>3520244240</v>
      </c>
      <c r="X60" s="1" t="s">
        <v>58</v>
      </c>
      <c r="Y60" s="51"/>
      <c r="Z60" s="1">
        <v>78.125</v>
      </c>
    </row>
    <row r="61" spans="1:26" ht="15" customHeight="1" x14ac:dyDescent="0.4">
      <c r="A61" s="6">
        <v>55</v>
      </c>
      <c r="B61" s="20" t="s">
        <v>59</v>
      </c>
      <c r="C61" s="6">
        <v>3520244241</v>
      </c>
      <c r="D61" s="52">
        <v>100</v>
      </c>
      <c r="E61" s="53">
        <f t="shared" si="0"/>
        <v>10</v>
      </c>
      <c r="F61" s="34">
        <v>81</v>
      </c>
      <c r="G61" s="6">
        <f t="shared" si="1"/>
        <v>16.2</v>
      </c>
      <c r="H61" s="50">
        <v>68.75</v>
      </c>
      <c r="I61" s="50">
        <f t="shared" si="2"/>
        <v>13.75</v>
      </c>
      <c r="J61" s="6">
        <v>70</v>
      </c>
      <c r="K61" s="6">
        <f t="shared" si="3"/>
        <v>14</v>
      </c>
      <c r="L61" s="45">
        <v>80</v>
      </c>
      <c r="M61" s="6">
        <f t="shared" si="4"/>
        <v>20</v>
      </c>
      <c r="N61" s="35">
        <v>80</v>
      </c>
      <c r="O61" s="6">
        <f t="shared" si="5"/>
        <v>4</v>
      </c>
      <c r="P61" s="50">
        <f t="shared" si="6"/>
        <v>77.95</v>
      </c>
      <c r="Q61" s="6" t="str">
        <f t="shared" si="7"/>
        <v>B</v>
      </c>
      <c r="W61" s="1">
        <v>3520244241</v>
      </c>
      <c r="X61" s="1" t="s">
        <v>59</v>
      </c>
      <c r="Y61" s="51"/>
      <c r="Z61" s="1">
        <v>68.75</v>
      </c>
    </row>
    <row r="62" spans="1:26" ht="15" customHeight="1" x14ac:dyDescent="0.4">
      <c r="A62" s="6">
        <v>56</v>
      </c>
      <c r="B62" s="19" t="s">
        <v>60</v>
      </c>
      <c r="C62" s="6">
        <v>3520244242</v>
      </c>
      <c r="D62" s="52">
        <v>100</v>
      </c>
      <c r="E62" s="53">
        <f t="shared" si="0"/>
        <v>10</v>
      </c>
      <c r="F62" s="34">
        <v>75</v>
      </c>
      <c r="G62" s="6">
        <f t="shared" si="1"/>
        <v>15</v>
      </c>
      <c r="H62" s="50">
        <v>78.125</v>
      </c>
      <c r="I62" s="50">
        <f t="shared" si="2"/>
        <v>15.625</v>
      </c>
      <c r="J62" s="35">
        <v>85</v>
      </c>
      <c r="K62" s="6">
        <f t="shared" si="3"/>
        <v>17</v>
      </c>
      <c r="L62" s="6">
        <v>85</v>
      </c>
      <c r="M62" s="6">
        <f t="shared" si="4"/>
        <v>21.25</v>
      </c>
      <c r="N62" s="6">
        <v>60</v>
      </c>
      <c r="O62" s="6">
        <f t="shared" si="5"/>
        <v>3</v>
      </c>
      <c r="P62" s="50">
        <f t="shared" si="6"/>
        <v>81.875</v>
      </c>
      <c r="Q62" s="6" t="str">
        <f t="shared" si="7"/>
        <v>A</v>
      </c>
      <c r="W62" s="1">
        <v>3520244242</v>
      </c>
      <c r="X62" s="1" t="s">
        <v>60</v>
      </c>
      <c r="Y62" s="51"/>
      <c r="Z62" s="1">
        <v>78.125</v>
      </c>
    </row>
    <row r="63" spans="1:26" ht="15" customHeight="1" x14ac:dyDescent="0.4">
      <c r="A63" s="6">
        <v>57</v>
      </c>
      <c r="B63" s="18" t="s">
        <v>61</v>
      </c>
      <c r="C63" s="6">
        <v>3520244243</v>
      </c>
      <c r="D63" s="52">
        <v>88.89</v>
      </c>
      <c r="E63" s="53">
        <f t="shared" si="0"/>
        <v>8.8890000000000011</v>
      </c>
      <c r="F63" s="34">
        <v>81</v>
      </c>
      <c r="G63" s="6">
        <f t="shared" si="1"/>
        <v>16.2</v>
      </c>
      <c r="H63" s="50">
        <v>87.5</v>
      </c>
      <c r="I63" s="50">
        <f t="shared" si="2"/>
        <v>17.5</v>
      </c>
      <c r="J63" s="6">
        <v>70</v>
      </c>
      <c r="K63" s="6">
        <f t="shared" si="3"/>
        <v>14</v>
      </c>
      <c r="L63" s="39">
        <v>85</v>
      </c>
      <c r="M63" s="6">
        <f t="shared" si="4"/>
        <v>21.25</v>
      </c>
      <c r="N63" s="6">
        <v>78</v>
      </c>
      <c r="O63" s="6">
        <f t="shared" si="5"/>
        <v>3.9000000000000004</v>
      </c>
      <c r="P63" s="50">
        <f t="shared" si="6"/>
        <v>81.73899999999999</v>
      </c>
      <c r="Q63" s="6" t="str">
        <f t="shared" si="7"/>
        <v>A</v>
      </c>
      <c r="W63" s="1">
        <v>3520244243</v>
      </c>
      <c r="X63" s="1" t="s">
        <v>61</v>
      </c>
      <c r="Y63" s="51"/>
      <c r="Z63" s="1">
        <v>87.5</v>
      </c>
    </row>
    <row r="64" spans="1:26" ht="15" customHeight="1" x14ac:dyDescent="0.4">
      <c r="A64" s="6">
        <v>58</v>
      </c>
      <c r="B64" s="20" t="s">
        <v>62</v>
      </c>
      <c r="C64" s="6">
        <v>3520244244</v>
      </c>
      <c r="D64" s="52">
        <v>100</v>
      </c>
      <c r="E64" s="53">
        <f t="shared" si="0"/>
        <v>10</v>
      </c>
      <c r="F64" s="34">
        <v>93</v>
      </c>
      <c r="G64" s="6">
        <f t="shared" si="1"/>
        <v>18.600000000000001</v>
      </c>
      <c r="H64" s="50">
        <v>87.5</v>
      </c>
      <c r="I64" s="50">
        <f t="shared" si="2"/>
        <v>17.5</v>
      </c>
      <c r="J64" s="48">
        <v>85</v>
      </c>
      <c r="K64" s="6">
        <f t="shared" si="3"/>
        <v>17</v>
      </c>
      <c r="L64" s="36">
        <v>85</v>
      </c>
      <c r="M64" s="6">
        <f t="shared" si="4"/>
        <v>21.25</v>
      </c>
      <c r="N64" s="6">
        <v>85</v>
      </c>
      <c r="O64" s="6">
        <f t="shared" si="5"/>
        <v>4.25</v>
      </c>
      <c r="P64" s="50">
        <f t="shared" si="6"/>
        <v>88.6</v>
      </c>
      <c r="Q64" s="6" t="str">
        <f t="shared" si="7"/>
        <v>A</v>
      </c>
      <c r="W64" s="1">
        <v>3520244244</v>
      </c>
      <c r="X64" s="1" t="s">
        <v>62</v>
      </c>
      <c r="Y64" s="51"/>
      <c r="Z64" s="1">
        <v>87.5</v>
      </c>
    </row>
    <row r="65" spans="1:26" ht="15" customHeight="1" x14ac:dyDescent="0.4">
      <c r="A65" s="6">
        <v>59</v>
      </c>
      <c r="B65" s="18" t="s">
        <v>63</v>
      </c>
      <c r="C65" s="6">
        <v>3520244245</v>
      </c>
      <c r="D65" s="52">
        <v>100</v>
      </c>
      <c r="E65" s="53">
        <f t="shared" si="0"/>
        <v>10</v>
      </c>
      <c r="F65" s="34">
        <v>96</v>
      </c>
      <c r="G65" s="6">
        <f t="shared" si="1"/>
        <v>19.200000000000003</v>
      </c>
      <c r="H65" s="50">
        <v>84.375</v>
      </c>
      <c r="I65" s="50">
        <f t="shared" si="2"/>
        <v>16.875</v>
      </c>
      <c r="J65" s="35">
        <v>85</v>
      </c>
      <c r="K65" s="6">
        <f t="shared" si="3"/>
        <v>17</v>
      </c>
      <c r="L65" s="36">
        <v>85</v>
      </c>
      <c r="M65" s="6">
        <f t="shared" si="4"/>
        <v>21.25</v>
      </c>
      <c r="N65" s="6">
        <v>84</v>
      </c>
      <c r="O65" s="6">
        <f t="shared" si="5"/>
        <v>4.2</v>
      </c>
      <c r="P65" s="50">
        <f t="shared" si="6"/>
        <v>88.525000000000006</v>
      </c>
      <c r="Q65" s="6" t="str">
        <f t="shared" si="7"/>
        <v>A</v>
      </c>
      <c r="W65" s="1">
        <v>3520244245</v>
      </c>
      <c r="X65" s="1" t="s">
        <v>63</v>
      </c>
      <c r="Y65" s="51"/>
      <c r="Z65" s="1">
        <v>84.375</v>
      </c>
    </row>
    <row r="66" spans="1:26" ht="15" customHeight="1" x14ac:dyDescent="0.4">
      <c r="A66" s="6">
        <v>60</v>
      </c>
      <c r="B66" s="21" t="s">
        <v>64</v>
      </c>
      <c r="C66" s="6">
        <v>3520244246</v>
      </c>
      <c r="D66" s="52">
        <v>88.89</v>
      </c>
      <c r="E66" s="53">
        <f t="shared" si="0"/>
        <v>8.8890000000000011</v>
      </c>
      <c r="F66" s="34">
        <v>93</v>
      </c>
      <c r="G66" s="6">
        <f t="shared" si="1"/>
        <v>18.600000000000001</v>
      </c>
      <c r="H66" s="50">
        <v>84.375</v>
      </c>
      <c r="I66" s="50">
        <f t="shared" si="2"/>
        <v>16.875</v>
      </c>
      <c r="J66" s="37">
        <v>70</v>
      </c>
      <c r="K66" s="6">
        <f t="shared" si="3"/>
        <v>14</v>
      </c>
      <c r="L66" s="46">
        <v>85</v>
      </c>
      <c r="M66" s="6">
        <f t="shared" si="4"/>
        <v>21.25</v>
      </c>
      <c r="N66" s="6">
        <v>82</v>
      </c>
      <c r="O66" s="6">
        <f t="shared" si="5"/>
        <v>4.1000000000000005</v>
      </c>
      <c r="P66" s="50">
        <f t="shared" si="6"/>
        <v>83.713999999999999</v>
      </c>
      <c r="Q66" s="6" t="str">
        <f t="shared" si="7"/>
        <v>A</v>
      </c>
      <c r="W66" s="1">
        <v>3520244246</v>
      </c>
      <c r="X66" s="1" t="s">
        <v>64</v>
      </c>
      <c r="Y66" s="51"/>
      <c r="Z66" s="1">
        <v>84.375</v>
      </c>
    </row>
    <row r="67" spans="1:26" ht="15" customHeight="1" x14ac:dyDescent="0.4">
      <c r="A67" s="6">
        <v>61</v>
      </c>
      <c r="B67" s="18" t="s">
        <v>65</v>
      </c>
      <c r="C67" s="6">
        <v>3520244247</v>
      </c>
      <c r="D67" s="52">
        <v>100</v>
      </c>
      <c r="E67" s="53">
        <f t="shared" si="0"/>
        <v>10</v>
      </c>
      <c r="F67" s="34">
        <v>81</v>
      </c>
      <c r="G67" s="6">
        <f t="shared" si="1"/>
        <v>16.2</v>
      </c>
      <c r="H67" s="50">
        <v>93.75</v>
      </c>
      <c r="I67" s="50">
        <f t="shared" si="2"/>
        <v>18.75</v>
      </c>
      <c r="J67" s="6">
        <v>70</v>
      </c>
      <c r="K67" s="6">
        <f t="shared" si="3"/>
        <v>14</v>
      </c>
      <c r="L67" s="36">
        <v>85</v>
      </c>
      <c r="M67" s="6">
        <f t="shared" si="4"/>
        <v>21.25</v>
      </c>
      <c r="N67" s="6">
        <v>75</v>
      </c>
      <c r="O67" s="6">
        <f t="shared" si="5"/>
        <v>3.75</v>
      </c>
      <c r="P67" s="50">
        <f t="shared" si="6"/>
        <v>83.95</v>
      </c>
      <c r="Q67" s="6" t="str">
        <f t="shared" si="7"/>
        <v>A</v>
      </c>
      <c r="W67" s="1">
        <v>3520244247</v>
      </c>
      <c r="X67" s="1" t="s">
        <v>65</v>
      </c>
      <c r="Y67" s="51"/>
      <c r="Z67" s="1">
        <v>93.75</v>
      </c>
    </row>
    <row r="68" spans="1:26" ht="15" customHeight="1" x14ac:dyDescent="0.4">
      <c r="A68" s="6">
        <v>62</v>
      </c>
      <c r="B68" s="20" t="s">
        <v>66</v>
      </c>
      <c r="C68" s="6">
        <v>3520244248</v>
      </c>
      <c r="D68" s="52">
        <v>100</v>
      </c>
      <c r="E68" s="53">
        <f t="shared" si="0"/>
        <v>10</v>
      </c>
      <c r="F68" s="34">
        <v>81</v>
      </c>
      <c r="G68" s="6">
        <f t="shared" si="1"/>
        <v>16.2</v>
      </c>
      <c r="H68" s="50">
        <v>90.625</v>
      </c>
      <c r="I68" s="50">
        <f t="shared" si="2"/>
        <v>18.125</v>
      </c>
      <c r="J68" s="6">
        <v>70</v>
      </c>
      <c r="K68" s="6">
        <f t="shared" si="3"/>
        <v>14</v>
      </c>
      <c r="L68" s="37">
        <v>85</v>
      </c>
      <c r="M68" s="6">
        <f t="shared" si="4"/>
        <v>21.25</v>
      </c>
      <c r="N68" s="6">
        <v>84</v>
      </c>
      <c r="O68" s="6">
        <f t="shared" si="5"/>
        <v>4.2</v>
      </c>
      <c r="P68" s="50">
        <f t="shared" si="6"/>
        <v>83.775000000000006</v>
      </c>
      <c r="Q68" s="6" t="str">
        <f t="shared" si="7"/>
        <v>A</v>
      </c>
      <c r="W68" s="1">
        <v>3520244248</v>
      </c>
      <c r="X68" s="1" t="s">
        <v>66</v>
      </c>
      <c r="Y68" s="51"/>
      <c r="Z68" s="1">
        <v>90.625</v>
      </c>
    </row>
    <row r="69" spans="1:26" ht="15" customHeight="1" x14ac:dyDescent="0.4">
      <c r="A69" s="6">
        <v>63</v>
      </c>
      <c r="B69" s="20" t="s">
        <v>67</v>
      </c>
      <c r="C69" s="6">
        <v>3520244249</v>
      </c>
      <c r="D69" s="52">
        <v>100</v>
      </c>
      <c r="E69" s="53">
        <f t="shared" si="0"/>
        <v>10</v>
      </c>
      <c r="F69" s="34">
        <v>84</v>
      </c>
      <c r="G69" s="6">
        <f t="shared" si="1"/>
        <v>16.8</v>
      </c>
      <c r="H69" s="50">
        <v>87.5</v>
      </c>
      <c r="I69" s="50">
        <f t="shared" si="2"/>
        <v>17.5</v>
      </c>
      <c r="J69" s="48">
        <v>85</v>
      </c>
      <c r="K69" s="6">
        <f t="shared" si="3"/>
        <v>17</v>
      </c>
      <c r="L69" s="47">
        <v>85</v>
      </c>
      <c r="M69" s="6">
        <f t="shared" si="4"/>
        <v>21.25</v>
      </c>
      <c r="N69" s="6">
        <v>83</v>
      </c>
      <c r="O69" s="6">
        <f t="shared" si="5"/>
        <v>4.1500000000000004</v>
      </c>
      <c r="P69" s="50">
        <f t="shared" si="6"/>
        <v>86.7</v>
      </c>
      <c r="Q69" s="6" t="str">
        <f t="shared" si="7"/>
        <v>A</v>
      </c>
      <c r="W69" s="1">
        <v>3520244249</v>
      </c>
      <c r="X69" s="1" t="s">
        <v>67</v>
      </c>
      <c r="Y69" s="51"/>
      <c r="Z69" s="1">
        <v>87.5</v>
      </c>
    </row>
    <row r="70" spans="1:26" ht="15" customHeight="1" x14ac:dyDescent="0.4">
      <c r="A70" s="6">
        <v>64</v>
      </c>
      <c r="B70" s="19" t="s">
        <v>68</v>
      </c>
      <c r="C70" s="6">
        <v>3520244250</v>
      </c>
      <c r="D70" s="52">
        <v>88.89</v>
      </c>
      <c r="E70" s="53">
        <f t="shared" si="0"/>
        <v>8.8890000000000011</v>
      </c>
      <c r="F70" s="34">
        <v>78</v>
      </c>
      <c r="G70" s="6">
        <f t="shared" si="1"/>
        <v>15.600000000000001</v>
      </c>
      <c r="H70" s="50">
        <v>93.75</v>
      </c>
      <c r="I70" s="50">
        <f t="shared" si="2"/>
        <v>18.75</v>
      </c>
      <c r="J70" s="35">
        <v>85</v>
      </c>
      <c r="K70" s="6">
        <f t="shared" si="3"/>
        <v>17</v>
      </c>
      <c r="L70" s="42">
        <v>85</v>
      </c>
      <c r="M70" s="6">
        <f t="shared" si="4"/>
        <v>21.25</v>
      </c>
      <c r="N70" s="6">
        <v>80</v>
      </c>
      <c r="O70" s="6">
        <f t="shared" si="5"/>
        <v>4</v>
      </c>
      <c r="P70" s="50">
        <f t="shared" si="6"/>
        <v>85.48899999999999</v>
      </c>
      <c r="Q70" s="6" t="str">
        <f t="shared" si="7"/>
        <v>A</v>
      </c>
      <c r="W70" s="1">
        <v>3520244250</v>
      </c>
      <c r="X70" s="1" t="s">
        <v>68</v>
      </c>
      <c r="Y70" s="51"/>
      <c r="Z70" s="1">
        <v>93.75</v>
      </c>
    </row>
    <row r="71" spans="1:26" ht="15" customHeight="1" x14ac:dyDescent="0.4">
      <c r="A71" s="6">
        <v>65</v>
      </c>
      <c r="B71" s="21" t="s">
        <v>69</v>
      </c>
      <c r="C71" s="6">
        <v>3520244251</v>
      </c>
      <c r="D71" s="52">
        <v>88.89</v>
      </c>
      <c r="E71" s="53">
        <f t="shared" si="0"/>
        <v>8.8890000000000011</v>
      </c>
      <c r="F71" s="34">
        <v>62</v>
      </c>
      <c r="G71" s="6">
        <f t="shared" ref="G71" si="9">20%*F71</f>
        <v>12.4</v>
      </c>
      <c r="H71" s="50">
        <v>65.625</v>
      </c>
      <c r="I71" s="50">
        <f t="shared" si="2"/>
        <v>13.125</v>
      </c>
      <c r="J71" s="37">
        <v>70</v>
      </c>
      <c r="K71" s="6">
        <f t="shared" si="3"/>
        <v>14</v>
      </c>
      <c r="L71" s="44">
        <v>85</v>
      </c>
      <c r="M71" s="6">
        <f t="shared" si="4"/>
        <v>21.25</v>
      </c>
      <c r="N71" s="6">
        <v>80</v>
      </c>
      <c r="O71" s="6">
        <f t="shared" si="5"/>
        <v>4</v>
      </c>
      <c r="P71" s="50">
        <f t="shared" si="6"/>
        <v>73.664000000000001</v>
      </c>
      <c r="Q71" s="6" t="str">
        <f t="shared" ref="Q71" si="10">IF(P71&gt;=79,"A",IF(P71&gt;=68,"B",IF(P71&gt;=58,"C",IF(P71&gt;=41,"D","E"))))</f>
        <v>B</v>
      </c>
      <c r="W71" s="1">
        <v>3520244251</v>
      </c>
      <c r="X71" s="1" t="s">
        <v>69</v>
      </c>
      <c r="Y71" s="51"/>
      <c r="Z71" s="1">
        <v>65.625</v>
      </c>
    </row>
    <row r="72" spans="1:26" ht="15" customHeight="1" x14ac:dyDescent="0.4">
      <c r="C72" s="3"/>
    </row>
    <row r="73" spans="1:26" ht="15" customHeight="1" x14ac:dyDescent="0.4">
      <c r="C73" s="1"/>
    </row>
    <row r="74" spans="1:26" ht="15" customHeight="1" x14ac:dyDescent="0.4">
      <c r="B74" s="5"/>
      <c r="C74" s="3"/>
    </row>
    <row r="75" spans="1:26" ht="15" customHeight="1" x14ac:dyDescent="0.4">
      <c r="B75" s="5"/>
      <c r="C75" s="3"/>
    </row>
  </sheetData>
  <sortState xmlns:xlrd2="http://schemas.microsoft.com/office/spreadsheetml/2017/richdata2" ref="B8:C62">
    <sortCondition ref="C8:C62"/>
  </sortState>
  <printOptions horizontalCentered="1"/>
  <pageMargins left="0.7" right="0.7" top="0.75" bottom="0.75" header="0.3" footer="0.3"/>
  <pageSetup paperSize="5" scale="70" orientation="portrait" r:id="rId1"/>
  <headerFooter>
    <oddHeader>&amp;CProdi D3 Keperawatan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32AE-8950-4C37-9780-D366706B2A3A}">
  <dimension ref="B2:D66"/>
  <sheetViews>
    <sheetView workbookViewId="0">
      <selection activeCell="B2" sqref="B2:D2"/>
    </sheetView>
  </sheetViews>
  <sheetFormatPr defaultRowHeight="12.75" x14ac:dyDescent="0.35"/>
  <cols>
    <col min="2" max="2" width="17.265625" customWidth="1"/>
  </cols>
  <sheetData>
    <row r="2" spans="2:4" x14ac:dyDescent="0.35">
      <c r="B2" s="22">
        <v>3420234144</v>
      </c>
      <c r="C2" t="s">
        <v>75</v>
      </c>
      <c r="D2" s="22">
        <v>81</v>
      </c>
    </row>
    <row r="3" spans="2:4" x14ac:dyDescent="0.35">
      <c r="B3" s="22">
        <v>3520244186</v>
      </c>
      <c r="C3" t="s">
        <v>5</v>
      </c>
      <c r="D3" s="22">
        <v>78</v>
      </c>
    </row>
    <row r="4" spans="2:4" x14ac:dyDescent="0.35">
      <c r="B4" s="22">
        <v>3520244187</v>
      </c>
      <c r="C4" t="s">
        <v>6</v>
      </c>
      <c r="D4" s="22">
        <v>59</v>
      </c>
    </row>
    <row r="5" spans="2:4" x14ac:dyDescent="0.35">
      <c r="B5" s="22">
        <v>3520244188</v>
      </c>
      <c r="C5" t="s">
        <v>7</v>
      </c>
      <c r="D5" s="22">
        <v>65</v>
      </c>
    </row>
    <row r="6" spans="2:4" x14ac:dyDescent="0.35">
      <c r="B6" s="22">
        <v>3520244189</v>
      </c>
      <c r="C6" t="s">
        <v>8</v>
      </c>
      <c r="D6" s="22">
        <v>75</v>
      </c>
    </row>
    <row r="7" spans="2:4" x14ac:dyDescent="0.35">
      <c r="B7" s="22">
        <v>3520244190</v>
      </c>
      <c r="C7" t="s">
        <v>9</v>
      </c>
      <c r="D7" s="22">
        <v>84</v>
      </c>
    </row>
    <row r="8" spans="2:4" x14ac:dyDescent="0.35">
      <c r="B8" s="22">
        <v>3520244191</v>
      </c>
      <c r="C8" t="s">
        <v>10</v>
      </c>
      <c r="D8" s="22">
        <v>75</v>
      </c>
    </row>
    <row r="9" spans="2:4" x14ac:dyDescent="0.35">
      <c r="B9" s="22">
        <v>3520244192</v>
      </c>
      <c r="C9" t="s">
        <v>76</v>
      </c>
      <c r="D9" s="22">
        <v>75</v>
      </c>
    </row>
    <row r="10" spans="2:4" x14ac:dyDescent="0.35">
      <c r="B10" s="22">
        <v>3520244193</v>
      </c>
      <c r="C10" t="s">
        <v>12</v>
      </c>
      <c r="D10" s="22">
        <v>78</v>
      </c>
    </row>
    <row r="11" spans="2:4" x14ac:dyDescent="0.35">
      <c r="B11" s="22">
        <v>3520244194</v>
      </c>
      <c r="C11" t="s">
        <v>77</v>
      </c>
      <c r="D11" s="22">
        <v>75</v>
      </c>
    </row>
    <row r="12" spans="2:4" x14ac:dyDescent="0.35">
      <c r="B12" s="22">
        <v>3520244195</v>
      </c>
      <c r="C12" t="s">
        <v>14</v>
      </c>
      <c r="D12" s="22">
        <v>65</v>
      </c>
    </row>
    <row r="13" spans="2:4" x14ac:dyDescent="0.35">
      <c r="B13" s="22">
        <v>3520244196</v>
      </c>
      <c r="C13" t="s">
        <v>15</v>
      </c>
      <c r="D13" s="22">
        <v>75</v>
      </c>
    </row>
    <row r="14" spans="2:4" x14ac:dyDescent="0.35">
      <c r="B14" s="22">
        <v>3520244197</v>
      </c>
      <c r="C14" t="s">
        <v>16</v>
      </c>
      <c r="D14" s="22">
        <v>59</v>
      </c>
    </row>
    <row r="15" spans="2:4" x14ac:dyDescent="0.35">
      <c r="B15" s="22">
        <v>3520244198</v>
      </c>
      <c r="C15" t="s">
        <v>17</v>
      </c>
      <c r="D15" s="22">
        <v>71</v>
      </c>
    </row>
    <row r="16" spans="2:4" x14ac:dyDescent="0.35">
      <c r="B16" s="22">
        <v>3520244199</v>
      </c>
      <c r="C16" t="s">
        <v>18</v>
      </c>
      <c r="D16" s="22">
        <v>40</v>
      </c>
    </row>
    <row r="17" spans="2:4" x14ac:dyDescent="0.35">
      <c r="B17" s="22">
        <v>3520244200</v>
      </c>
      <c r="C17" t="s">
        <v>19</v>
      </c>
      <c r="D17" s="22">
        <v>84</v>
      </c>
    </row>
    <row r="18" spans="2:4" x14ac:dyDescent="0.35">
      <c r="B18" s="22">
        <v>3520244201</v>
      </c>
      <c r="C18" t="s">
        <v>20</v>
      </c>
      <c r="D18" s="22">
        <v>81</v>
      </c>
    </row>
    <row r="19" spans="2:4" x14ac:dyDescent="0.35">
      <c r="B19" s="22">
        <v>3520244202</v>
      </c>
      <c r="C19" t="s">
        <v>78</v>
      </c>
      <c r="D19" s="22">
        <v>65</v>
      </c>
    </row>
    <row r="20" spans="2:4" x14ac:dyDescent="0.35">
      <c r="B20" s="22">
        <v>3520244204</v>
      </c>
      <c r="C20" t="s">
        <v>23</v>
      </c>
      <c r="D20" s="22">
        <v>78</v>
      </c>
    </row>
    <row r="21" spans="2:4" x14ac:dyDescent="0.35">
      <c r="B21" s="22">
        <v>3520244205</v>
      </c>
      <c r="C21" t="s">
        <v>24</v>
      </c>
      <c r="D21" s="22">
        <v>93</v>
      </c>
    </row>
    <row r="22" spans="2:4" x14ac:dyDescent="0.35">
      <c r="B22" s="22">
        <v>3520244206</v>
      </c>
      <c r="C22" t="s">
        <v>25</v>
      </c>
      <c r="D22" s="22">
        <v>62</v>
      </c>
    </row>
    <row r="23" spans="2:4" x14ac:dyDescent="0.35">
      <c r="B23" s="22">
        <v>3520244207</v>
      </c>
      <c r="C23" t="s">
        <v>26</v>
      </c>
      <c r="D23" s="22">
        <v>75</v>
      </c>
    </row>
    <row r="24" spans="2:4" x14ac:dyDescent="0.35">
      <c r="B24" s="22">
        <v>3520244208</v>
      </c>
      <c r="C24" t="s">
        <v>27</v>
      </c>
      <c r="D24" s="22">
        <v>71</v>
      </c>
    </row>
    <row r="25" spans="2:4" x14ac:dyDescent="0.35">
      <c r="B25" s="22">
        <v>3520244209</v>
      </c>
      <c r="C25" t="s">
        <v>28</v>
      </c>
      <c r="D25" s="22">
        <v>65</v>
      </c>
    </row>
    <row r="26" spans="2:4" x14ac:dyDescent="0.35">
      <c r="B26" s="22">
        <v>3520244210</v>
      </c>
      <c r="C26" t="s">
        <v>79</v>
      </c>
      <c r="D26" s="22">
        <v>68</v>
      </c>
    </row>
    <row r="27" spans="2:4" x14ac:dyDescent="0.35">
      <c r="B27" s="22">
        <v>3520244211</v>
      </c>
      <c r="C27" t="s">
        <v>30</v>
      </c>
      <c r="D27" s="22">
        <v>62</v>
      </c>
    </row>
    <row r="28" spans="2:4" x14ac:dyDescent="0.35">
      <c r="B28" s="22">
        <v>3520244213</v>
      </c>
      <c r="C28" t="s">
        <v>31</v>
      </c>
      <c r="D28" s="22">
        <v>65</v>
      </c>
    </row>
    <row r="29" spans="2:4" x14ac:dyDescent="0.35">
      <c r="B29" s="22">
        <v>3520244214</v>
      </c>
      <c r="C29" t="s">
        <v>32</v>
      </c>
      <c r="D29" s="22">
        <v>84</v>
      </c>
    </row>
    <row r="30" spans="2:4" x14ac:dyDescent="0.35">
      <c r="B30" s="22">
        <v>3520244215</v>
      </c>
      <c r="C30" t="s">
        <v>33</v>
      </c>
      <c r="D30" s="22">
        <v>87</v>
      </c>
    </row>
    <row r="31" spans="2:4" x14ac:dyDescent="0.35">
      <c r="B31" s="22">
        <v>3520244216</v>
      </c>
      <c r="C31" t="s">
        <v>34</v>
      </c>
      <c r="D31" s="22">
        <v>71</v>
      </c>
    </row>
    <row r="32" spans="2:4" x14ac:dyDescent="0.35">
      <c r="B32" s="22">
        <v>3520244217</v>
      </c>
      <c r="C32" t="s">
        <v>35</v>
      </c>
      <c r="D32" s="22">
        <v>87</v>
      </c>
    </row>
    <row r="33" spans="2:4" x14ac:dyDescent="0.35">
      <c r="B33" s="22">
        <v>3520244218</v>
      </c>
      <c r="C33" t="s">
        <v>36</v>
      </c>
      <c r="D33" s="22">
        <v>71</v>
      </c>
    </row>
    <row r="34" spans="2:4" x14ac:dyDescent="0.35">
      <c r="B34" s="22">
        <v>3520244219</v>
      </c>
      <c r="C34" t="s">
        <v>37</v>
      </c>
      <c r="D34" s="22">
        <v>87</v>
      </c>
    </row>
    <row r="35" spans="2:4" x14ac:dyDescent="0.35">
      <c r="B35" s="22">
        <v>3520244220</v>
      </c>
      <c r="C35" t="s">
        <v>38</v>
      </c>
      <c r="D35" s="22">
        <v>71</v>
      </c>
    </row>
    <row r="36" spans="2:4" x14ac:dyDescent="0.35">
      <c r="B36" s="22">
        <v>3520244221</v>
      </c>
      <c r="C36" t="s">
        <v>39</v>
      </c>
      <c r="D36" s="22">
        <v>93</v>
      </c>
    </row>
    <row r="37" spans="2:4" x14ac:dyDescent="0.35">
      <c r="B37" s="22">
        <v>3520244222</v>
      </c>
      <c r="C37" t="s">
        <v>40</v>
      </c>
      <c r="D37" s="22">
        <v>65</v>
      </c>
    </row>
    <row r="38" spans="2:4" x14ac:dyDescent="0.35">
      <c r="B38" s="22">
        <v>3520244223</v>
      </c>
      <c r="C38" t="s">
        <v>41</v>
      </c>
      <c r="D38" s="22">
        <v>84</v>
      </c>
    </row>
    <row r="39" spans="2:4" x14ac:dyDescent="0.35">
      <c r="B39" s="22">
        <v>3520244224</v>
      </c>
      <c r="C39" t="s">
        <v>42</v>
      </c>
      <c r="D39" s="22">
        <v>71</v>
      </c>
    </row>
    <row r="40" spans="2:4" x14ac:dyDescent="0.35">
      <c r="B40" s="22">
        <v>3520244225</v>
      </c>
      <c r="C40" t="s">
        <v>43</v>
      </c>
      <c r="D40" s="22">
        <v>81</v>
      </c>
    </row>
    <row r="41" spans="2:4" x14ac:dyDescent="0.35">
      <c r="B41" s="22">
        <v>3520244226</v>
      </c>
      <c r="C41" t="s">
        <v>44</v>
      </c>
      <c r="D41" s="22">
        <v>65</v>
      </c>
    </row>
    <row r="42" spans="2:4" x14ac:dyDescent="0.35">
      <c r="B42" s="22">
        <v>3520244227</v>
      </c>
      <c r="C42" t="s">
        <v>45</v>
      </c>
      <c r="D42" s="22">
        <v>71</v>
      </c>
    </row>
    <row r="43" spans="2:4" x14ac:dyDescent="0.35">
      <c r="B43" s="22">
        <v>3520244228</v>
      </c>
      <c r="C43" t="s">
        <v>46</v>
      </c>
      <c r="D43" s="22">
        <v>71</v>
      </c>
    </row>
    <row r="44" spans="2:4" x14ac:dyDescent="0.35">
      <c r="B44" s="22">
        <v>3520244229</v>
      </c>
      <c r="C44" t="s">
        <v>47</v>
      </c>
      <c r="D44" s="22">
        <v>68</v>
      </c>
    </row>
    <row r="45" spans="2:4" x14ac:dyDescent="0.35">
      <c r="B45" s="22">
        <v>3520244230</v>
      </c>
      <c r="C45" t="s">
        <v>48</v>
      </c>
      <c r="D45" s="22">
        <v>71</v>
      </c>
    </row>
    <row r="46" spans="2:4" x14ac:dyDescent="0.35">
      <c r="B46" s="22">
        <v>3520244231</v>
      </c>
      <c r="C46" t="s">
        <v>49</v>
      </c>
      <c r="D46" s="22">
        <v>75</v>
      </c>
    </row>
    <row r="47" spans="2:4" x14ac:dyDescent="0.35">
      <c r="B47" s="22">
        <v>3520244232</v>
      </c>
      <c r="C47" t="s">
        <v>50</v>
      </c>
      <c r="D47" s="22">
        <v>65</v>
      </c>
    </row>
    <row r="48" spans="2:4" x14ac:dyDescent="0.35">
      <c r="B48" s="22">
        <v>3520244233</v>
      </c>
      <c r="C48" t="s">
        <v>80</v>
      </c>
      <c r="D48" s="22">
        <v>53</v>
      </c>
    </row>
    <row r="49" spans="2:4" x14ac:dyDescent="0.35">
      <c r="B49" s="22">
        <v>3520244234</v>
      </c>
      <c r="C49" t="s">
        <v>52</v>
      </c>
      <c r="D49" s="22">
        <v>75</v>
      </c>
    </row>
    <row r="50" spans="2:4" x14ac:dyDescent="0.35">
      <c r="B50" s="22">
        <v>3520244235</v>
      </c>
      <c r="C50" t="s">
        <v>81</v>
      </c>
      <c r="D50" s="22">
        <v>93</v>
      </c>
    </row>
    <row r="51" spans="2:4" x14ac:dyDescent="0.35">
      <c r="B51" s="22">
        <v>3520244236</v>
      </c>
      <c r="C51" t="s">
        <v>54</v>
      </c>
      <c r="D51" s="22">
        <v>90</v>
      </c>
    </row>
    <row r="52" spans="2:4" x14ac:dyDescent="0.35">
      <c r="B52" s="22">
        <v>3520244237</v>
      </c>
      <c r="C52" t="s">
        <v>55</v>
      </c>
      <c r="D52" s="22">
        <v>75</v>
      </c>
    </row>
    <row r="53" spans="2:4" x14ac:dyDescent="0.35">
      <c r="B53" s="22">
        <v>3520244238</v>
      </c>
      <c r="C53" t="s">
        <v>56</v>
      </c>
      <c r="D53" s="22">
        <v>81</v>
      </c>
    </row>
    <row r="54" spans="2:4" x14ac:dyDescent="0.35">
      <c r="B54" s="22">
        <v>3520244239</v>
      </c>
      <c r="C54" t="s">
        <v>57</v>
      </c>
      <c r="D54" s="22">
        <v>81</v>
      </c>
    </row>
    <row r="55" spans="2:4" x14ac:dyDescent="0.35">
      <c r="B55" s="22">
        <v>3520244240</v>
      </c>
      <c r="C55" t="s">
        <v>58</v>
      </c>
      <c r="D55" s="22">
        <v>84</v>
      </c>
    </row>
    <row r="56" spans="2:4" x14ac:dyDescent="0.35">
      <c r="B56" s="22">
        <v>3520244241</v>
      </c>
      <c r="C56" t="s">
        <v>59</v>
      </c>
      <c r="D56" s="22">
        <v>81</v>
      </c>
    </row>
    <row r="57" spans="2:4" x14ac:dyDescent="0.35">
      <c r="B57" s="22">
        <v>3520244242</v>
      </c>
      <c r="C57" t="s">
        <v>60</v>
      </c>
      <c r="D57" s="22">
        <v>75</v>
      </c>
    </row>
    <row r="58" spans="2:4" x14ac:dyDescent="0.35">
      <c r="B58" s="22">
        <v>3520244243</v>
      </c>
      <c r="C58" t="s">
        <v>61</v>
      </c>
      <c r="D58" s="22">
        <v>81</v>
      </c>
    </row>
    <row r="59" spans="2:4" x14ac:dyDescent="0.35">
      <c r="B59" s="22">
        <v>3520244244</v>
      </c>
      <c r="C59" t="s">
        <v>62</v>
      </c>
      <c r="D59" s="22">
        <v>93</v>
      </c>
    </row>
    <row r="60" spans="2:4" x14ac:dyDescent="0.35">
      <c r="B60" s="22">
        <v>3520244245</v>
      </c>
      <c r="C60" t="s">
        <v>63</v>
      </c>
      <c r="D60" s="22">
        <v>96</v>
      </c>
    </row>
    <row r="61" spans="2:4" x14ac:dyDescent="0.35">
      <c r="B61" s="22">
        <v>3520244246</v>
      </c>
      <c r="C61" t="s">
        <v>64</v>
      </c>
      <c r="D61" s="22">
        <v>93</v>
      </c>
    </row>
    <row r="62" spans="2:4" x14ac:dyDescent="0.35">
      <c r="B62" s="22">
        <v>3520244247</v>
      </c>
      <c r="C62" t="s">
        <v>65</v>
      </c>
      <c r="D62" s="22">
        <v>81</v>
      </c>
    </row>
    <row r="63" spans="2:4" x14ac:dyDescent="0.35">
      <c r="B63" s="22">
        <v>3520244248</v>
      </c>
      <c r="C63" t="s">
        <v>66</v>
      </c>
      <c r="D63" s="22">
        <v>81</v>
      </c>
    </row>
    <row r="64" spans="2:4" x14ac:dyDescent="0.35">
      <c r="B64" s="22">
        <v>3520244249</v>
      </c>
      <c r="C64" t="s">
        <v>67</v>
      </c>
      <c r="D64" s="22">
        <v>84</v>
      </c>
    </row>
    <row r="65" spans="2:4" x14ac:dyDescent="0.35">
      <c r="B65" s="22">
        <v>3520244250</v>
      </c>
      <c r="C65" t="s">
        <v>68</v>
      </c>
      <c r="D65" s="22">
        <v>78</v>
      </c>
    </row>
    <row r="66" spans="2:4" x14ac:dyDescent="0.35">
      <c r="B66" s="22">
        <v>3520244251</v>
      </c>
      <c r="C66" t="s">
        <v>69</v>
      </c>
      <c r="D66" s="22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nilai TI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Reviewer</cp:lastModifiedBy>
  <cp:lastPrinted>2024-10-24T06:13:21Z</cp:lastPrinted>
  <dcterms:created xsi:type="dcterms:W3CDTF">2023-06-26T07:28:03Z</dcterms:created>
  <dcterms:modified xsi:type="dcterms:W3CDTF">2026-01-15T04:00:43Z</dcterms:modified>
</cp:coreProperties>
</file>