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AKADEMIK\MATERI KULIAH\NERS\KETERAMPILAN DASAR KEPERAWATAN\NILAI\"/>
    </mc:Choice>
  </mc:AlternateContent>
  <xr:revisionPtr revIDLastSave="0" documentId="13_ncr:1_{DE174599-D297-441F-8527-DB308A6182BC}" xr6:coauthVersionLast="47" xr6:coauthVersionMax="47" xr10:uidLastSave="{00000000-0000-0000-0000-000000000000}"/>
  <bookViews>
    <workbookView xWindow="-98" yWindow="-98" windowWidth="21795" windowHeight="12975" xr2:uid="{22A6AA60-E3E1-4F5D-9718-D014A9FB50B3}"/>
  </bookViews>
  <sheets>
    <sheet name="Sheet1" sheetId="1" r:id="rId1"/>
    <sheet name="Sheet1 (2)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1" i="1" l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90" i="1"/>
  <c r="O90" i="1"/>
  <c r="M90" i="1"/>
  <c r="K90" i="1"/>
  <c r="I90" i="1"/>
  <c r="G90" i="1"/>
  <c r="E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2" i="1"/>
  <c r="E71" i="1"/>
  <c r="E8" i="1"/>
  <c r="O70" i="1"/>
  <c r="O72" i="1"/>
  <c r="O71" i="1"/>
  <c r="M70" i="1"/>
  <c r="M72" i="1"/>
  <c r="M71" i="1"/>
  <c r="K70" i="1"/>
  <c r="K72" i="1"/>
  <c r="K71" i="1"/>
  <c r="G70" i="1"/>
  <c r="I70" i="1"/>
  <c r="G72" i="1"/>
  <c r="I72" i="1"/>
  <c r="G71" i="1"/>
  <c r="I71" i="1"/>
  <c r="O146" i="1"/>
  <c r="M146" i="1"/>
  <c r="K146" i="1"/>
  <c r="I146" i="1"/>
  <c r="O145" i="1"/>
  <c r="M145" i="1"/>
  <c r="K145" i="1"/>
  <c r="I145" i="1"/>
  <c r="O144" i="1"/>
  <c r="M144" i="1"/>
  <c r="K144" i="1"/>
  <c r="I144" i="1"/>
  <c r="O143" i="1"/>
  <c r="M143" i="1"/>
  <c r="K143" i="1"/>
  <c r="I143" i="1"/>
  <c r="O142" i="1"/>
  <c r="M142" i="1"/>
  <c r="K142" i="1"/>
  <c r="I142" i="1"/>
  <c r="O141" i="1"/>
  <c r="M141" i="1"/>
  <c r="K141" i="1"/>
  <c r="I141" i="1"/>
  <c r="O140" i="1"/>
  <c r="M140" i="1"/>
  <c r="K140" i="1"/>
  <c r="I140" i="1"/>
  <c r="O139" i="1"/>
  <c r="M139" i="1"/>
  <c r="K139" i="1"/>
  <c r="I139" i="1"/>
  <c r="O138" i="1"/>
  <c r="M138" i="1"/>
  <c r="K138" i="1"/>
  <c r="I138" i="1"/>
  <c r="O137" i="1"/>
  <c r="M137" i="1"/>
  <c r="K137" i="1"/>
  <c r="I137" i="1"/>
  <c r="O136" i="1"/>
  <c r="M136" i="1"/>
  <c r="K136" i="1"/>
  <c r="I136" i="1"/>
  <c r="O135" i="1"/>
  <c r="M135" i="1"/>
  <c r="K135" i="1"/>
  <c r="I135" i="1"/>
  <c r="O134" i="1"/>
  <c r="M134" i="1"/>
  <c r="K134" i="1"/>
  <c r="I134" i="1"/>
  <c r="O133" i="1"/>
  <c r="M133" i="1"/>
  <c r="K133" i="1"/>
  <c r="I133" i="1"/>
  <c r="O132" i="1"/>
  <c r="M132" i="1"/>
  <c r="K132" i="1"/>
  <c r="I132" i="1"/>
  <c r="O131" i="1"/>
  <c r="M131" i="1"/>
  <c r="K131" i="1"/>
  <c r="I131" i="1"/>
  <c r="O130" i="1"/>
  <c r="M130" i="1"/>
  <c r="K130" i="1"/>
  <c r="I130" i="1"/>
  <c r="O129" i="1"/>
  <c r="M129" i="1"/>
  <c r="K129" i="1"/>
  <c r="I129" i="1"/>
  <c r="O128" i="1"/>
  <c r="M128" i="1"/>
  <c r="K128" i="1"/>
  <c r="I128" i="1"/>
  <c r="O127" i="1"/>
  <c r="M127" i="1"/>
  <c r="K127" i="1"/>
  <c r="I127" i="1"/>
  <c r="O126" i="1"/>
  <c r="M126" i="1"/>
  <c r="K126" i="1"/>
  <c r="I126" i="1"/>
  <c r="O125" i="1"/>
  <c r="M125" i="1"/>
  <c r="K125" i="1"/>
  <c r="I125" i="1"/>
  <c r="O124" i="1"/>
  <c r="M124" i="1"/>
  <c r="K124" i="1"/>
  <c r="I124" i="1"/>
  <c r="O123" i="1"/>
  <c r="M123" i="1"/>
  <c r="K123" i="1"/>
  <c r="I123" i="1"/>
  <c r="O122" i="1"/>
  <c r="M122" i="1"/>
  <c r="K122" i="1"/>
  <c r="I122" i="1"/>
  <c r="O121" i="1"/>
  <c r="M121" i="1"/>
  <c r="K121" i="1"/>
  <c r="I121" i="1"/>
  <c r="O120" i="1"/>
  <c r="M120" i="1"/>
  <c r="K120" i="1"/>
  <c r="I120" i="1"/>
  <c r="O119" i="1"/>
  <c r="M119" i="1"/>
  <c r="K119" i="1"/>
  <c r="I119" i="1"/>
  <c r="O118" i="1"/>
  <c r="M118" i="1"/>
  <c r="K118" i="1"/>
  <c r="I118" i="1"/>
  <c r="O117" i="1"/>
  <c r="M117" i="1"/>
  <c r="K117" i="1"/>
  <c r="I117" i="1"/>
  <c r="O116" i="1"/>
  <c r="M116" i="1"/>
  <c r="K116" i="1"/>
  <c r="I116" i="1"/>
  <c r="O115" i="1"/>
  <c r="M115" i="1"/>
  <c r="K115" i="1"/>
  <c r="I115" i="1"/>
  <c r="O114" i="1"/>
  <c r="M114" i="1"/>
  <c r="K114" i="1"/>
  <c r="I114" i="1"/>
  <c r="O113" i="1"/>
  <c r="M113" i="1"/>
  <c r="K113" i="1"/>
  <c r="I113" i="1"/>
  <c r="O112" i="1"/>
  <c r="M112" i="1"/>
  <c r="K112" i="1"/>
  <c r="I112" i="1"/>
  <c r="O111" i="1"/>
  <c r="M111" i="1"/>
  <c r="K111" i="1"/>
  <c r="I111" i="1"/>
  <c r="O110" i="1"/>
  <c r="M110" i="1"/>
  <c r="K110" i="1"/>
  <c r="I110" i="1"/>
  <c r="O109" i="1"/>
  <c r="M109" i="1"/>
  <c r="K109" i="1"/>
  <c r="I109" i="1"/>
  <c r="O108" i="1"/>
  <c r="M108" i="1"/>
  <c r="K108" i="1"/>
  <c r="I108" i="1"/>
  <c r="O107" i="1"/>
  <c r="M107" i="1"/>
  <c r="K107" i="1"/>
  <c r="I107" i="1"/>
  <c r="O106" i="1"/>
  <c r="M106" i="1"/>
  <c r="K106" i="1"/>
  <c r="I106" i="1"/>
  <c r="O105" i="1"/>
  <c r="M105" i="1"/>
  <c r="K105" i="1"/>
  <c r="I105" i="1"/>
  <c r="O104" i="1"/>
  <c r="M104" i="1"/>
  <c r="K104" i="1"/>
  <c r="I104" i="1"/>
  <c r="O103" i="1"/>
  <c r="M103" i="1"/>
  <c r="K103" i="1"/>
  <c r="I103" i="1"/>
  <c r="O102" i="1"/>
  <c r="M102" i="1"/>
  <c r="K102" i="1"/>
  <c r="I102" i="1"/>
  <c r="O101" i="1"/>
  <c r="M101" i="1"/>
  <c r="K101" i="1"/>
  <c r="I101" i="1"/>
  <c r="O100" i="1"/>
  <c r="M100" i="1"/>
  <c r="K100" i="1"/>
  <c r="I100" i="1"/>
  <c r="O99" i="1"/>
  <c r="M99" i="1"/>
  <c r="K99" i="1"/>
  <c r="I99" i="1"/>
  <c r="O98" i="1"/>
  <c r="M98" i="1"/>
  <c r="K98" i="1"/>
  <c r="I98" i="1"/>
  <c r="O97" i="1"/>
  <c r="M97" i="1"/>
  <c r="K97" i="1"/>
  <c r="I97" i="1"/>
  <c r="O96" i="1"/>
  <c r="M96" i="1"/>
  <c r="K96" i="1"/>
  <c r="I96" i="1"/>
  <c r="O95" i="1"/>
  <c r="M95" i="1"/>
  <c r="K95" i="1"/>
  <c r="I95" i="1"/>
  <c r="O94" i="1"/>
  <c r="M94" i="1"/>
  <c r="K94" i="1"/>
  <c r="I94" i="1"/>
  <c r="O93" i="1"/>
  <c r="M93" i="1"/>
  <c r="K93" i="1"/>
  <c r="I93" i="1"/>
  <c r="O92" i="1"/>
  <c r="M92" i="1"/>
  <c r="K92" i="1"/>
  <c r="I92" i="1"/>
  <c r="O91" i="1"/>
  <c r="M91" i="1"/>
  <c r="K91" i="1"/>
  <c r="I91" i="1"/>
  <c r="M8" i="1"/>
  <c r="O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8" i="1"/>
  <c r="P71" i="1" l="1"/>
  <c r="Q71" i="1" s="1"/>
  <c r="Q124" i="1"/>
  <c r="Q143" i="1"/>
  <c r="Q92" i="1"/>
  <c r="Q146" i="1"/>
  <c r="Q112" i="1"/>
  <c r="Q123" i="1"/>
  <c r="Q135" i="1"/>
  <c r="Q138" i="1"/>
  <c r="P72" i="1"/>
  <c r="Q72" i="1" s="1"/>
  <c r="Q111" i="1"/>
  <c r="Q141" i="1"/>
  <c r="P70" i="1"/>
  <c r="Q70" i="1" s="1"/>
  <c r="Q101" i="1"/>
  <c r="Q127" i="1"/>
  <c r="Q131" i="1"/>
  <c r="Q122" i="1"/>
  <c r="Q108" i="1"/>
  <c r="Q91" i="1"/>
  <c r="Q121" i="1"/>
  <c r="Q116" i="1"/>
  <c r="Q115" i="1"/>
  <c r="Q95" i="1"/>
  <c r="Q94" i="1"/>
  <c r="Q145" i="1"/>
  <c r="Q126" i="1"/>
  <c r="Q130" i="1"/>
  <c r="Q104" i="1"/>
  <c r="Q120" i="1"/>
  <c r="Q134" i="1"/>
  <c r="Q102" i="1"/>
  <c r="Q133" i="1"/>
  <c r="Q117" i="1"/>
  <c r="Q114" i="1"/>
  <c r="F153" i="1" s="1"/>
  <c r="Q103" i="1"/>
  <c r="Q96" i="1"/>
  <c r="Q97" i="1"/>
  <c r="Q140" i="1"/>
  <c r="Q137" i="1"/>
  <c r="Q128" i="1"/>
  <c r="Q105" i="1"/>
  <c r="Q100" i="1"/>
  <c r="Q99" i="1"/>
  <c r="Q129" i="1"/>
  <c r="Q119" i="1"/>
  <c r="Q107" i="1"/>
  <c r="Q90" i="1"/>
  <c r="Q144" i="1"/>
  <c r="Q142" i="1"/>
  <c r="Q136" i="1"/>
  <c r="Q118" i="1"/>
  <c r="Q113" i="1"/>
  <c r="Q110" i="1"/>
  <c r="Q109" i="1"/>
  <c r="Q106" i="1"/>
  <c r="Q98" i="1"/>
  <c r="Q139" i="1"/>
  <c r="Q132" i="1"/>
  <c r="Q125" i="1"/>
  <c r="Q93" i="1"/>
  <c r="O33" i="1"/>
  <c r="G33" i="1"/>
  <c r="I33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8" i="1"/>
  <c r="G153" i="1" l="1"/>
  <c r="P66" i="1"/>
  <c r="Q66" i="1" s="1"/>
  <c r="P59" i="1"/>
  <c r="Q59" i="1" s="1"/>
  <c r="P51" i="1"/>
  <c r="Q51" i="1" s="1"/>
  <c r="P43" i="1"/>
  <c r="Q43" i="1" s="1"/>
  <c r="P27" i="1"/>
  <c r="Q27" i="1" s="1"/>
  <c r="P19" i="1"/>
  <c r="Q19" i="1" s="1"/>
  <c r="P11" i="1"/>
  <c r="Q11" i="1" s="1"/>
  <c r="P64" i="1"/>
  <c r="Q64" i="1" s="1"/>
  <c r="P63" i="1"/>
  <c r="Q63" i="1" s="1"/>
  <c r="P56" i="1"/>
  <c r="Q56" i="1" s="1"/>
  <c r="P48" i="1"/>
  <c r="Q48" i="1" s="1"/>
  <c r="P32" i="1"/>
  <c r="Q32" i="1" s="1"/>
  <c r="P24" i="1"/>
  <c r="Q24" i="1" s="1"/>
  <c r="P16" i="1"/>
  <c r="Q16" i="1" s="1"/>
  <c r="P8" i="1"/>
  <c r="Q8" i="1" s="1"/>
  <c r="P36" i="1"/>
  <c r="Q36" i="1" s="1"/>
  <c r="P65" i="1"/>
  <c r="Q65" i="1" s="1"/>
  <c r="P58" i="1"/>
  <c r="Q58" i="1" s="1"/>
  <c r="P50" i="1"/>
  <c r="Q50" i="1" s="1"/>
  <c r="P35" i="1"/>
  <c r="Q35" i="1" s="1"/>
  <c r="P26" i="1"/>
  <c r="Q26" i="1" s="1"/>
  <c r="P18" i="1"/>
  <c r="Q18" i="1" s="1"/>
  <c r="P10" i="1"/>
  <c r="Q10" i="1" s="1"/>
  <c r="P57" i="1"/>
  <c r="Q57" i="1" s="1"/>
  <c r="P49" i="1"/>
  <c r="Q49" i="1" s="1"/>
  <c r="P42" i="1"/>
  <c r="Q42" i="1" s="1"/>
  <c r="P34" i="1"/>
  <c r="Q34" i="1" s="1"/>
  <c r="P25" i="1"/>
  <c r="Q25" i="1" s="1"/>
  <c r="P17" i="1"/>
  <c r="Q17" i="1" s="1"/>
  <c r="P9" i="1"/>
  <c r="Q9" i="1" s="1"/>
  <c r="P41" i="1"/>
  <c r="Q41" i="1" s="1"/>
  <c r="P62" i="1"/>
  <c r="Q62" i="1" s="1"/>
  <c r="P55" i="1"/>
  <c r="Q55" i="1" s="1"/>
  <c r="P47" i="1"/>
  <c r="Q47" i="1" s="1"/>
  <c r="P40" i="1"/>
  <c r="Q40" i="1" s="1"/>
  <c r="P31" i="1"/>
  <c r="Q31" i="1" s="1"/>
  <c r="P23" i="1"/>
  <c r="Q23" i="1" s="1"/>
  <c r="P15" i="1"/>
  <c r="Q15" i="1" s="1"/>
  <c r="P33" i="1"/>
  <c r="Q33" i="1" s="1"/>
  <c r="P69" i="1"/>
  <c r="Q69" i="1" s="1"/>
  <c r="P61" i="1"/>
  <c r="Q61" i="1" s="1"/>
  <c r="P54" i="1"/>
  <c r="Q54" i="1" s="1"/>
  <c r="P46" i="1"/>
  <c r="Q46" i="1" s="1"/>
  <c r="P39" i="1"/>
  <c r="Q39" i="1" s="1"/>
  <c r="P30" i="1"/>
  <c r="Q30" i="1" s="1"/>
  <c r="P22" i="1"/>
  <c r="Q22" i="1" s="1"/>
  <c r="P14" i="1"/>
  <c r="Q14" i="1" s="1"/>
  <c r="P68" i="1"/>
  <c r="Q68" i="1" s="1"/>
  <c r="P60" i="1"/>
  <c r="Q60" i="1" s="1"/>
  <c r="P53" i="1"/>
  <c r="Q53" i="1" s="1"/>
  <c r="P45" i="1"/>
  <c r="Q45" i="1" s="1"/>
  <c r="P38" i="1"/>
  <c r="Q38" i="1" s="1"/>
  <c r="P29" i="1"/>
  <c r="Q29" i="1" s="1"/>
  <c r="P21" i="1"/>
  <c r="Q21" i="1" s="1"/>
  <c r="P13" i="1"/>
  <c r="Q13" i="1" s="1"/>
  <c r="P67" i="1"/>
  <c r="Q67" i="1" s="1"/>
  <c r="P52" i="1"/>
  <c r="Q52" i="1" s="1"/>
  <c r="P44" i="1"/>
  <c r="Q44" i="1" s="1"/>
  <c r="P37" i="1"/>
  <c r="Q37" i="1" s="1"/>
  <c r="P28" i="1"/>
  <c r="Q28" i="1" s="1"/>
  <c r="P20" i="1"/>
  <c r="Q20" i="1" s="1"/>
  <c r="P12" i="1"/>
  <c r="Q12" i="1" s="1"/>
  <c r="F154" i="1" l="1"/>
  <c r="F157" i="1"/>
  <c r="G157" i="1" s="1"/>
  <c r="F155" i="1"/>
  <c r="G155" i="1" s="1"/>
  <c r="F156" i="1"/>
  <c r="G156" i="1" s="1"/>
  <c r="E49" i="2"/>
  <c r="D49" i="2"/>
  <c r="F49" i="2" s="1"/>
  <c r="E48" i="2"/>
  <c r="D48" i="2"/>
  <c r="F48" i="2" s="1"/>
  <c r="E47" i="2"/>
  <c r="D47" i="2"/>
  <c r="F47" i="2" s="1"/>
  <c r="E46" i="2"/>
  <c r="D46" i="2"/>
  <c r="F46" i="2" s="1"/>
  <c r="E45" i="2"/>
  <c r="D45" i="2"/>
  <c r="F45" i="2" s="1"/>
  <c r="E44" i="2"/>
  <c r="D44" i="2"/>
  <c r="F44" i="2" s="1"/>
  <c r="E43" i="2"/>
  <c r="D43" i="2"/>
  <c r="F43" i="2" s="1"/>
  <c r="E42" i="2"/>
  <c r="D42" i="2"/>
  <c r="F42" i="2" s="1"/>
  <c r="E41" i="2"/>
  <c r="D41" i="2"/>
  <c r="F41" i="2" s="1"/>
  <c r="E40" i="2"/>
  <c r="D40" i="2"/>
  <c r="F40" i="2" s="1"/>
  <c r="E39" i="2"/>
  <c r="D39" i="2"/>
  <c r="F39" i="2" s="1"/>
  <c r="E38" i="2"/>
  <c r="D38" i="2"/>
  <c r="F38" i="2" s="1"/>
  <c r="D18" i="2"/>
  <c r="E16" i="2"/>
  <c r="D16" i="2"/>
  <c r="F16" i="2" s="1"/>
  <c r="E15" i="2"/>
  <c r="D15" i="2"/>
  <c r="F15" i="2" s="1"/>
  <c r="E14" i="2"/>
  <c r="D14" i="2"/>
  <c r="F14" i="2" s="1"/>
  <c r="E13" i="2"/>
  <c r="D13" i="2"/>
  <c r="F13" i="2" s="1"/>
  <c r="E12" i="2"/>
  <c r="D12" i="2"/>
  <c r="F12" i="2" s="1"/>
  <c r="E11" i="2"/>
  <c r="D11" i="2"/>
  <c r="F11" i="2" s="1"/>
  <c r="E10" i="2"/>
  <c r="D10" i="2"/>
  <c r="F10" i="2" s="1"/>
  <c r="E9" i="2"/>
  <c r="D9" i="2"/>
  <c r="F9" i="2" s="1"/>
  <c r="E8" i="2"/>
  <c r="D8" i="2"/>
  <c r="F8" i="2" s="1"/>
  <c r="E7" i="2"/>
  <c r="D7" i="2"/>
  <c r="F7" i="2" s="1"/>
  <c r="E6" i="2"/>
  <c r="D6" i="2"/>
  <c r="F6" i="2" s="1"/>
  <c r="G154" i="1" l="1"/>
  <c r="F158" i="1"/>
  <c r="G158" i="1"/>
  <c r="D17" i="2"/>
</calcChain>
</file>

<file path=xl/sharedStrings.xml><?xml version="1.0" encoding="utf-8"?>
<sst xmlns="http://schemas.openxmlformats.org/spreadsheetml/2006/main" count="589" uniqueCount="293">
  <si>
    <t>KELAS 1A</t>
  </si>
  <si>
    <t>NO.</t>
  </si>
  <si>
    <t>N A M A</t>
  </si>
  <si>
    <t>NIM</t>
  </si>
  <si>
    <t>Konsep Dasar Kep
KPT.101
3 SKS</t>
  </si>
  <si>
    <t>N.Abst</t>
  </si>
  <si>
    <t>N.Huruf</t>
  </si>
  <si>
    <t>MUTU</t>
  </si>
  <si>
    <t>ADINDA SALSA NABILA</t>
  </si>
  <si>
    <t>SKA32024125</t>
  </si>
  <si>
    <t>AMELIA ANANDA RIYANTO</t>
  </si>
  <si>
    <t>SKA32024126</t>
  </si>
  <si>
    <t>Ana Nur Ayni</t>
  </si>
  <si>
    <t>SKA32024127</t>
  </si>
  <si>
    <t>Angelina Leoni Putri</t>
  </si>
  <si>
    <t>SKA32024128</t>
  </si>
  <si>
    <t>ANIS ZUHRA HARUMI</t>
  </si>
  <si>
    <t>SKA32024129</t>
  </si>
  <si>
    <t>ANISA UMI AZZAHIDAH</t>
  </si>
  <si>
    <t>SKA32024130</t>
  </si>
  <si>
    <t>Annisa Fitriani</t>
  </si>
  <si>
    <t>SKA32024131</t>
  </si>
  <si>
    <t>ANNISA TRIE RAMADHANI</t>
  </si>
  <si>
    <t>SKA32024132</t>
  </si>
  <si>
    <t>AURRELLIA ADHESHINTA ROSELLY</t>
  </si>
  <si>
    <t>SKA32024133</t>
  </si>
  <si>
    <t>AYSIYAH UMI NARITA</t>
  </si>
  <si>
    <t>SKA32024134</t>
  </si>
  <si>
    <t>AZIZAH DINI FITRIANA</t>
  </si>
  <si>
    <t>SKA32024135</t>
  </si>
  <si>
    <t>AZIZAH PRATIWI RAHMAWATI</t>
  </si>
  <si>
    <t>SKA32024136</t>
  </si>
  <si>
    <t>Bunga Plora</t>
  </si>
  <si>
    <t>SKA32024137</t>
  </si>
  <si>
    <t>Chusna Azza Ilvana</t>
  </si>
  <si>
    <t>SKA32024138</t>
  </si>
  <si>
    <t>Desvita Wulan Saputri</t>
  </si>
  <si>
    <t>SKA32024139</t>
  </si>
  <si>
    <t>Devina Aretha Villa Akana</t>
  </si>
  <si>
    <t>SKA32024140</t>
  </si>
  <si>
    <t>DEWI ISWINDARINI</t>
  </si>
  <si>
    <t>SKA32024141</t>
  </si>
  <si>
    <t>DYAH ARUM LATIF HIDAYAH</t>
  </si>
  <si>
    <t>SKA32024142</t>
  </si>
  <si>
    <t>Dyah Fitrah Nurhidayah</t>
  </si>
  <si>
    <t>SKA32024143</t>
  </si>
  <si>
    <t>DYAH SURYANINGSIH</t>
  </si>
  <si>
    <t>SKA32024144</t>
  </si>
  <si>
    <t>ERLINDA RAMADANI SETIANINGRUM</t>
  </si>
  <si>
    <t>SKA32024145</t>
  </si>
  <si>
    <t>ERWIN LANGGENG DWI SAPUTRA</t>
  </si>
  <si>
    <t>SKA32024146</t>
  </si>
  <si>
    <t>Evelynda Tria Vidyandhari Yunianto</t>
  </si>
  <si>
    <t>SKA32024147</t>
  </si>
  <si>
    <t>FAIQ AMRULLAH</t>
  </si>
  <si>
    <t>SKA32024148</t>
  </si>
  <si>
    <t>GINSANA MULIASARI</t>
  </si>
  <si>
    <t>SKA32024149</t>
  </si>
  <si>
    <t>INDRIYANI</t>
  </si>
  <si>
    <t>SKA32024151</t>
  </si>
  <si>
    <t>KHAMILATUN NURUL 'AINI</t>
  </si>
  <si>
    <t>SKA32024152</t>
  </si>
  <si>
    <t>LINDA LAILA RAMADANI</t>
  </si>
  <si>
    <t>SKA32024153</t>
  </si>
  <si>
    <t>LINDA LESTARI</t>
  </si>
  <si>
    <t>SKA32024154</t>
  </si>
  <si>
    <t>LIVYA RINDA ARISTA</t>
  </si>
  <si>
    <t>SKA32024155</t>
  </si>
  <si>
    <t>Lufiana Alauna Marsanda</t>
  </si>
  <si>
    <t>SKA32024156</t>
  </si>
  <si>
    <t xml:space="preserve">MEILINDA RIZKI FEBRIANI </t>
  </si>
  <si>
    <t>SKA32024157</t>
  </si>
  <si>
    <t>MUHAMMAD RIZKI FAUZY</t>
  </si>
  <si>
    <t>SKA32024158</t>
  </si>
  <si>
    <t>Muhammad Zayzal Ihtifazhuddin</t>
  </si>
  <si>
    <t>SKA32024159</t>
  </si>
  <si>
    <t>Mutia Lathif Prihandini</t>
  </si>
  <si>
    <t>SKA32024160</t>
  </si>
  <si>
    <t>NATASHA SALSABILLA</t>
  </si>
  <si>
    <t>SKA32024162</t>
  </si>
  <si>
    <t>NAURA ALIYA RAHMA</t>
  </si>
  <si>
    <t>SKA32024163</t>
  </si>
  <si>
    <t>Nava Dipdha Valentina</t>
  </si>
  <si>
    <t>SKA32024164</t>
  </si>
  <si>
    <t>NINA MAHARANI</t>
  </si>
  <si>
    <t>SKA32024165</t>
  </si>
  <si>
    <t>NINDA AYU KINANTI</t>
  </si>
  <si>
    <t>SKA32024166</t>
  </si>
  <si>
    <t>NITA SUGIYANTI</t>
  </si>
  <si>
    <t>SKA32024167</t>
  </si>
  <si>
    <t>NORMAISA TIKA SEKAR PEMBAYUN</t>
  </si>
  <si>
    <t>SKA32024168</t>
  </si>
  <si>
    <t>NOVIANA DIAH AYU SYAPUTRI</t>
  </si>
  <si>
    <t>SKA32024169</t>
  </si>
  <si>
    <t>Novita Nur Syaniah</t>
  </si>
  <si>
    <t>SKA32024170</t>
  </si>
  <si>
    <t>NURULLITA RESYA RIWANTI PUTRI</t>
  </si>
  <si>
    <t>SKA32024171</t>
  </si>
  <si>
    <t>Oppi Tsara Santanu</t>
  </si>
  <si>
    <t>SKA32024172</t>
  </si>
  <si>
    <t>Punang Billal Fiardhi</t>
  </si>
  <si>
    <t>SKA32024173</t>
  </si>
  <si>
    <t>RAFFA AMMAR FAIZ</t>
  </si>
  <si>
    <t>SKA32024174</t>
  </si>
  <si>
    <t>RAHMALIA KHOIRUNISA</t>
  </si>
  <si>
    <t>SKA32024175</t>
  </si>
  <si>
    <t>RAMYA AZZAH RIQQAH SYARIFAH ANINDITA</t>
  </si>
  <si>
    <t>SKA32024176</t>
  </si>
  <si>
    <t>REGISTA VERANI PUTRI ISLAMI</t>
  </si>
  <si>
    <t>SKA32024177</t>
  </si>
  <si>
    <t>REISYA CAMELLIA AZZAHRA</t>
  </si>
  <si>
    <t>SKA32024178</t>
  </si>
  <si>
    <t>SHAFA NAMIRA LAILATUL FITRIANA</t>
  </si>
  <si>
    <t>SKA32024180</t>
  </si>
  <si>
    <t>SHEILA SEPTIANA JUNAIDI</t>
  </si>
  <si>
    <t>SKA32024181</t>
  </si>
  <si>
    <t>Shinta Khoirunisa Wibowo</t>
  </si>
  <si>
    <t>SKA32024182</t>
  </si>
  <si>
    <t>SILVIA NUR ALIFA</t>
  </si>
  <si>
    <t>SKA32024183</t>
  </si>
  <si>
    <t>Siti Nur Annisa</t>
  </si>
  <si>
    <t>SKA32024184</t>
  </si>
  <si>
    <t>Syahla Mutiara Angeli</t>
  </si>
  <si>
    <t>SKA32024185</t>
  </si>
  <si>
    <t>SYAHWA LULAITA AYUNINGTYAS</t>
  </si>
  <si>
    <t>SKA32024186</t>
  </si>
  <si>
    <t>Vera Armanda Angellina</t>
  </si>
  <si>
    <t>SKA32024188</t>
  </si>
  <si>
    <t>ZALFA HANNADHIYA FAYYAZA</t>
  </si>
  <si>
    <t>SKA32024189</t>
  </si>
  <si>
    <t xml:space="preserve">Gadis Sella Veari Safitri </t>
  </si>
  <si>
    <t>SKA32024215</t>
  </si>
  <si>
    <t>Prosentase Kelulusan/Mata Ajaran :</t>
  </si>
  <si>
    <t>KELAS 1B</t>
  </si>
  <si>
    <t>ADELIA ROSSIANA</t>
  </si>
  <si>
    <t>SKA32024191</t>
  </si>
  <si>
    <t>Adelya Azzahra Pratista</t>
  </si>
  <si>
    <t>SKA32024192</t>
  </si>
  <si>
    <t>Adinda Putri Fatikasari</t>
  </si>
  <si>
    <t>SKA32024193</t>
  </si>
  <si>
    <t>AFRIDA TASYA PRITAMASARI</t>
  </si>
  <si>
    <t>SKA32024194</t>
  </si>
  <si>
    <t>AISYAH NANDA IRIANI</t>
  </si>
  <si>
    <t>SKA32024195</t>
  </si>
  <si>
    <t>Alexa Dita Nataneila</t>
  </si>
  <si>
    <t>SKA32024196</t>
  </si>
  <si>
    <t>Alida Magdalena Tawurutubun</t>
  </si>
  <si>
    <t>SKA32024197</t>
  </si>
  <si>
    <t>ALIKA NUR FADHILAH PASHA</t>
  </si>
  <si>
    <t>SKA32024198</t>
  </si>
  <si>
    <t>Alisya Putri Arvina</t>
  </si>
  <si>
    <t>SKA32024199</t>
  </si>
  <si>
    <t xml:space="preserve">ALYA </t>
  </si>
  <si>
    <t>SKA32024200</t>
  </si>
  <si>
    <t>AMARILLA ARTIKA SARI</t>
  </si>
  <si>
    <t>SKA32024201</t>
  </si>
  <si>
    <t>Bekti Yuniantari Dwi Nugrahani</t>
  </si>
  <si>
    <t>SKA32024202</t>
  </si>
  <si>
    <t>Cahyani Putri Firmansyah</t>
  </si>
  <si>
    <t>SKA32024203</t>
  </si>
  <si>
    <t>Cantika Puteri Nugrahani</t>
  </si>
  <si>
    <t>SKA32024204</t>
  </si>
  <si>
    <t>CHRISTOVANI AXELLIA BRYNA PRAMESTI</t>
  </si>
  <si>
    <t>SKA32024205</t>
  </si>
  <si>
    <t>Desinta Amelia Mukti</t>
  </si>
  <si>
    <t>SKA32024207</t>
  </si>
  <si>
    <t>DESTI SETYAWENI</t>
  </si>
  <si>
    <t>SKA32024208</t>
  </si>
  <si>
    <t>Devia Wahyu Anggraeni</t>
  </si>
  <si>
    <t>SKA32024209</t>
  </si>
  <si>
    <t>Eka Syafrina Oktavia</t>
  </si>
  <si>
    <t>SKA32024210</t>
  </si>
  <si>
    <t>ERLINA WAHYUNINGTIAS</t>
  </si>
  <si>
    <t>SKA32024211</t>
  </si>
  <si>
    <t>EUDONIA RENYAAN</t>
  </si>
  <si>
    <t>SKA32024212</t>
  </si>
  <si>
    <t>Fitri Nurrohma Pramowardhani</t>
  </si>
  <si>
    <t>SKA32024213</t>
  </si>
  <si>
    <t>FITRIA RIZKIANA LISTY</t>
  </si>
  <si>
    <t>SKA32024214</t>
  </si>
  <si>
    <t>HANUM SALSABILA</t>
  </si>
  <si>
    <t>SKA32024216</t>
  </si>
  <si>
    <t>Hermina Rahawarin</t>
  </si>
  <si>
    <t>SKA32024217</t>
  </si>
  <si>
    <t>ICHAFINANDA</t>
  </si>
  <si>
    <t>SKA32024218</t>
  </si>
  <si>
    <t>Khalisa Dwi Sulistyawati</t>
  </si>
  <si>
    <t>SKA32024219</t>
  </si>
  <si>
    <t xml:space="preserve">Kripna Ratih </t>
  </si>
  <si>
    <t>SKA32024220</t>
  </si>
  <si>
    <t>LAILA DINA ARIFAH</t>
  </si>
  <si>
    <t>SKA32024221</t>
  </si>
  <si>
    <t>LIA NUR ANGGRAENI</t>
  </si>
  <si>
    <t>SKA32024223</t>
  </si>
  <si>
    <t>LOW AH SHIAN</t>
  </si>
  <si>
    <t>SKA32024224</t>
  </si>
  <si>
    <t>MAGHFIRA SEKARPUTRI KHALILA</t>
  </si>
  <si>
    <t>SKA32024225</t>
  </si>
  <si>
    <t>Marshella Primasanti Windyana</t>
  </si>
  <si>
    <t>SKA32024226</t>
  </si>
  <si>
    <t>Mauliddina Wahyu Nugroho</t>
  </si>
  <si>
    <t>SKA32024227</t>
  </si>
  <si>
    <t>MAULIDINA AKMALIA RIYANTI</t>
  </si>
  <si>
    <t>SKA32024228</t>
  </si>
  <si>
    <t>Meilani Sabrina Putri</t>
  </si>
  <si>
    <t>SKA32024229</t>
  </si>
  <si>
    <t>Nabila Eka Nugrahhaeni</t>
  </si>
  <si>
    <t>SKA32024230</t>
  </si>
  <si>
    <t>NADIA DWI ANANINGRUM</t>
  </si>
  <si>
    <t>SKA32024231</t>
  </si>
  <si>
    <t>NADYA ADILLA</t>
  </si>
  <si>
    <t>SKA32024232</t>
  </si>
  <si>
    <t>NADYA KEZIA PUTRI</t>
  </si>
  <si>
    <t>SKA32024233</t>
  </si>
  <si>
    <t>NASYWA KHOIRUNNISA</t>
  </si>
  <si>
    <t>SKA32024235</t>
  </si>
  <si>
    <t>Oktavia Natasya Sasputri</t>
  </si>
  <si>
    <t>SKA32024236</t>
  </si>
  <si>
    <t>PANCA MAFATIHUL HAZNA</t>
  </si>
  <si>
    <t>SKA32024237</t>
  </si>
  <si>
    <t>PUPUT ARUM PRADIKA</t>
  </si>
  <si>
    <t>SKA32024238</t>
  </si>
  <si>
    <t>RIKA VIVIANA WATI</t>
  </si>
  <si>
    <t>SKA32024239</t>
  </si>
  <si>
    <t>RINDI ARTIKA WINATASARI</t>
  </si>
  <si>
    <t>SKA32024240</t>
  </si>
  <si>
    <t>SALSA HASNA KUSUMA</t>
  </si>
  <si>
    <t>SKA32024243</t>
  </si>
  <si>
    <t>SALSABILA FARAH NURAINI</t>
  </si>
  <si>
    <t>SKA32024244</t>
  </si>
  <si>
    <t>SALSABILA NURAINI</t>
  </si>
  <si>
    <t>SKA32024245</t>
  </si>
  <si>
    <t>SELVI RAHMADANI ANGGI</t>
  </si>
  <si>
    <t>SKA32024246</t>
  </si>
  <si>
    <t>SELVY AULIA MA’RUFAH</t>
  </si>
  <si>
    <t>SKA32024247</t>
  </si>
  <si>
    <t xml:space="preserve">Theresia Rahima Natali </t>
  </si>
  <si>
    <t>SKA32024249</t>
  </si>
  <si>
    <t>TISETEPA DIMOS</t>
  </si>
  <si>
    <t>SKA32024250</t>
  </si>
  <si>
    <t>YAKHA SUTAN CAHYA PRAMOKO</t>
  </si>
  <si>
    <t>SKA32024251</t>
  </si>
  <si>
    <t>YARIANA FATRICIA TANDEA</t>
  </si>
  <si>
    <t>SKA32024252</t>
  </si>
  <si>
    <t>YENI RIZKA WULANSARI</t>
  </si>
  <si>
    <t>SKA32024253</t>
  </si>
  <si>
    <t>ZAHRA KHAIRUNNISA ANGGRAINI</t>
  </si>
  <si>
    <t>SKA32024254</t>
  </si>
  <si>
    <t>Ketua</t>
  </si>
  <si>
    <t>Sekretaris 1</t>
  </si>
  <si>
    <t>Sekretaris 2</t>
  </si>
  <si>
    <t>P</t>
  </si>
  <si>
    <t>Composmentis</t>
  </si>
  <si>
    <t>Flatulen</t>
  </si>
  <si>
    <t>HR</t>
  </si>
  <si>
    <t>RR</t>
  </si>
  <si>
    <t>Lidah kotor</t>
  </si>
  <si>
    <t>Nyeri ulu hati</t>
  </si>
  <si>
    <t>Nafsu makan menurun</t>
  </si>
  <si>
    <t>Merumuskan LO</t>
  </si>
  <si>
    <t>Mengapa terjadi nyeri di bagian ulu hati</t>
  </si>
  <si>
    <t>Bagaimana mencegah perut kembung</t>
  </si>
  <si>
    <t>Identifikasi istilah asing &amp; definisinya</t>
  </si>
  <si>
    <t>Identifikasi masalah. Membuat pertanyaan, misal: Mengapa bisa terjadi lidah kotor pada pasien?</t>
  </si>
  <si>
    <t>Analisis masalah. Menjawab pertanyaan di step 2. Tidak terjawab jadi LO</t>
  </si>
  <si>
    <t>Mind Mapping</t>
  </si>
  <si>
    <t>Sekre 1</t>
  </si>
  <si>
    <t>Sekre 2</t>
  </si>
  <si>
    <t>KEHADIRAN</t>
  </si>
  <si>
    <t>UTS</t>
  </si>
  <si>
    <t>UAS</t>
  </si>
  <si>
    <t>nilai</t>
  </si>
  <si>
    <t>PBP</t>
  </si>
  <si>
    <t>NILAI AKHIR</t>
  </si>
  <si>
    <t>ABSOLUT</t>
  </si>
  <si>
    <t>LAMBANG</t>
  </si>
  <si>
    <t>TUGAS</t>
  </si>
  <si>
    <t>NILAI</t>
  </si>
  <si>
    <t>f</t>
  </si>
  <si>
    <t>%</t>
  </si>
  <si>
    <t>A</t>
  </si>
  <si>
    <t>B</t>
  </si>
  <si>
    <t>C</t>
  </si>
  <si>
    <t>D</t>
  </si>
  <si>
    <t>E</t>
  </si>
  <si>
    <t xml:space="preserve">Jumlah </t>
  </si>
  <si>
    <t>jml</t>
  </si>
  <si>
    <t>NILAI KETERAMPILAN</t>
  </si>
  <si>
    <t>T.A 2025.2026</t>
  </si>
  <si>
    <t>ANINDYA ZAHRA</t>
  </si>
  <si>
    <t>THALITA FAREL</t>
  </si>
  <si>
    <t>NABILA BUNGA RIKYA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</si>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</sst>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&quot;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6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theme="1"/>
      <name val="Wingdings 2"/>
      <family val="1"/>
      <charset val="2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B9B5"/>
        <bgColor rgb="FF000000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/>
    <xf numFmtId="2" fontId="0" fillId="0" borderId="9" xfId="0" applyNumberForma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4" xfId="0" applyBorder="1" applyAlignment="1">
      <alignment vertical="center"/>
    </xf>
    <xf numFmtId="2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9" fontId="7" fillId="0" borderId="9" xfId="1" applyFont="1" applyFill="1" applyBorder="1" applyAlignment="1">
      <alignment vertical="center"/>
    </xf>
    <xf numFmtId="0" fontId="0" fillId="3" borderId="10" xfId="0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8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8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/>
    <xf numFmtId="0" fontId="2" fillId="0" borderId="0" xfId="0" applyFont="1"/>
    <xf numFmtId="0" fontId="10" fillId="0" borderId="0" xfId="0" applyFont="1" applyAlignment="1">
      <alignment horizontal="center" vertical="center"/>
    </xf>
    <xf numFmtId="164" fontId="9" fillId="4" borderId="9" xfId="0" applyNumberFormat="1" applyFont="1" applyFill="1" applyBorder="1" applyAlignment="1">
      <alignment horizontal="center" vertical="center"/>
    </xf>
    <xf numFmtId="9" fontId="9" fillId="4" borderId="9" xfId="1" applyFont="1" applyFill="1" applyBorder="1" applyAlignment="1">
      <alignment horizontal="center" vertical="center"/>
    </xf>
    <xf numFmtId="164" fontId="9" fillId="11" borderId="9" xfId="0" applyNumberFormat="1" applyFont="1" applyFill="1" applyBorder="1" applyAlignment="1">
      <alignment horizontal="center" vertical="center"/>
    </xf>
    <xf numFmtId="9" fontId="9" fillId="11" borderId="9" xfId="1" applyFont="1" applyFill="1" applyBorder="1" applyAlignment="1">
      <alignment horizontal="center" vertical="center"/>
    </xf>
    <xf numFmtId="164" fontId="9" fillId="12" borderId="9" xfId="0" applyNumberFormat="1" applyFont="1" applyFill="1" applyBorder="1" applyAlignment="1">
      <alignment horizontal="center" vertical="center"/>
    </xf>
    <xf numFmtId="9" fontId="9" fillId="12" borderId="9" xfId="1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9" fontId="9" fillId="10" borderId="9" xfId="0" applyNumberFormat="1" applyFont="1" applyFill="1" applyBorder="1" applyAlignment="1">
      <alignment horizontal="center" vertical="center"/>
    </xf>
    <xf numFmtId="9" fontId="11" fillId="13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/>
    <xf numFmtId="0" fontId="12" fillId="0" borderId="11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164" fontId="9" fillId="10" borderId="9" xfId="0" applyNumberFormat="1" applyFont="1" applyFill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15" borderId="9" xfId="0" applyFont="1" applyFill="1" applyBorder="1" applyAlignment="1">
      <alignment horizontal="center" vertical="center"/>
    </xf>
    <xf numFmtId="2" fontId="11" fillId="15" borderId="9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14" fillId="0" borderId="9" xfId="0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2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2" fontId="0" fillId="18" borderId="10" xfId="0" applyNumberFormat="1" applyFill="1" applyBorder="1"/>
    <xf numFmtId="0" fontId="12" fillId="3" borderId="9" xfId="0" applyFont="1" applyFill="1" applyBorder="1" applyAlignment="1">
      <alignment horizontal="center" vertical="center"/>
    </xf>
    <xf numFmtId="2" fontId="0" fillId="3" borderId="9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17" borderId="9" xfId="0" applyFill="1" applyBorder="1" applyAlignment="1">
      <alignment horizontal="center"/>
    </xf>
    <xf numFmtId="0" fontId="15" fillId="17" borderId="9" xfId="0" applyFont="1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2" fontId="12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0" fillId="2" borderId="0" xfId="0" applyFill="1"/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 applyAlignment="1">
      <alignment horizontal="center" vertical="center"/>
    </xf>
    <xf numFmtId="2" fontId="12" fillId="19" borderId="9" xfId="0" applyNumberFormat="1" applyFont="1" applyFill="1" applyBorder="1" applyAlignment="1">
      <alignment horizontal="center" vertical="center"/>
    </xf>
    <xf numFmtId="0" fontId="12" fillId="19" borderId="9" xfId="0" applyFont="1" applyFill="1" applyBorder="1" applyAlignment="1">
      <alignment horizontal="center" vertical="center"/>
    </xf>
    <xf numFmtId="0" fontId="0" fillId="19" borderId="0" xfId="0" applyFill="1"/>
    <xf numFmtId="0" fontId="0" fillId="19" borderId="0" xfId="0" applyFill="1" applyAlignment="1">
      <alignment horizontal="center" vertical="center"/>
    </xf>
    <xf numFmtId="0" fontId="0" fillId="19" borderId="0" xfId="0" applyFill="1" applyAlignment="1">
      <alignment horizontal="center"/>
    </xf>
    <xf numFmtId="0" fontId="2" fillId="19" borderId="0" xfId="0" applyFont="1" applyFill="1" applyAlignment="1">
      <alignment horizontal="center"/>
    </xf>
    <xf numFmtId="0" fontId="0" fillId="19" borderId="9" xfId="0" applyFill="1" applyBorder="1" applyAlignment="1">
      <alignment horizontal="center"/>
    </xf>
    <xf numFmtId="164" fontId="9" fillId="12" borderId="9" xfId="0" applyNumberFormat="1" applyFont="1" applyFill="1" applyBorder="1" applyAlignment="1">
      <alignment horizontal="center" vertical="center"/>
    </xf>
    <xf numFmtId="164" fontId="9" fillId="11" borderId="9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64" fontId="9" fillId="4" borderId="9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JECT\PRODI%20S1%20NERS\YUDISIUM\1.%20NILAI%20YUDISIUM%20SEM%201%20S1%20KEP%20AKT.%203_24.25fix-prima.xlsx" TargetMode="External"/><Relationship Id="rId1" Type="http://schemas.openxmlformats.org/officeDocument/2006/relationships/externalLinkPath" Target="/PROJECT/PRODI%20S1%20NERS/YUDISIUM/1.%20NILAI%20YUDISIUM%20SEM%201%20S1%20KEP%20AKT.%203_24.25fix-pr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K"/>
      <sheetName val="IPK-urut"/>
      <sheetName val="REKAP"/>
      <sheetName val="OBE"/>
      <sheetName val="KDK"/>
      <sheetName val="Bhs. Indo"/>
      <sheetName val="Agama"/>
      <sheetName val="Falsafah"/>
      <sheetName val="Pg. Kepribadian"/>
      <sheetName val="Komunikasi"/>
      <sheetName val="Pancasila"/>
      <sheetName val="Biomedik"/>
    </sheetNames>
    <sheetDataSet>
      <sheetData sheetId="0"/>
      <sheetData sheetId="1"/>
      <sheetData sheetId="2"/>
      <sheetData sheetId="3"/>
      <sheetData sheetId="4">
        <row r="7">
          <cell r="G7">
            <v>100</v>
          </cell>
          <cell r="H7">
            <v>79.849999999999994</v>
          </cell>
        </row>
        <row r="9">
          <cell r="G9">
            <v>100</v>
          </cell>
          <cell r="H9">
            <v>77.260000000000005</v>
          </cell>
        </row>
        <row r="11">
          <cell r="G11">
            <v>95.24</v>
          </cell>
          <cell r="H11">
            <v>79.06</v>
          </cell>
        </row>
        <row r="12">
          <cell r="G12">
            <v>100</v>
          </cell>
          <cell r="H12">
            <v>79.16</v>
          </cell>
        </row>
        <row r="15">
          <cell r="G15">
            <v>95.24</v>
          </cell>
          <cell r="H15">
            <v>69.78</v>
          </cell>
        </row>
        <row r="36">
          <cell r="G36">
            <v>100</v>
          </cell>
          <cell r="H36">
            <v>79.540000000000006</v>
          </cell>
        </row>
        <row r="38">
          <cell r="G38">
            <v>100</v>
          </cell>
          <cell r="H38">
            <v>79.16</v>
          </cell>
        </row>
        <row r="45">
          <cell r="G45">
            <v>100</v>
          </cell>
          <cell r="H45">
            <v>84.88</v>
          </cell>
        </row>
        <row r="48">
          <cell r="G48">
            <v>100</v>
          </cell>
          <cell r="H48">
            <v>77.88</v>
          </cell>
        </row>
        <row r="67">
          <cell r="G67">
            <v>100</v>
          </cell>
          <cell r="H67">
            <v>81.64</v>
          </cell>
        </row>
        <row r="68">
          <cell r="G68">
            <v>100</v>
          </cell>
          <cell r="H68">
            <v>79.66</v>
          </cell>
        </row>
        <row r="75">
          <cell r="G75">
            <v>100</v>
          </cell>
          <cell r="H75">
            <v>81.760000000000005</v>
          </cell>
        </row>
        <row r="78">
          <cell r="G78">
            <v>100</v>
          </cell>
          <cell r="H78">
            <v>77.95</v>
          </cell>
        </row>
        <row r="79">
          <cell r="G79">
            <v>100</v>
          </cell>
          <cell r="H79">
            <v>80.88</v>
          </cell>
        </row>
        <row r="81">
          <cell r="G81">
            <v>100</v>
          </cell>
          <cell r="H81">
            <v>75.73</v>
          </cell>
        </row>
        <row r="82">
          <cell r="G82">
            <v>100</v>
          </cell>
          <cell r="H82">
            <v>76.42</v>
          </cell>
        </row>
        <row r="84">
          <cell r="G84">
            <v>95.24</v>
          </cell>
          <cell r="H84">
            <v>76.59</v>
          </cell>
        </row>
        <row r="88">
          <cell r="G88">
            <v>100</v>
          </cell>
          <cell r="H88">
            <v>76.989999999999995</v>
          </cell>
        </row>
        <row r="92">
          <cell r="G92">
            <v>100</v>
          </cell>
          <cell r="H92">
            <v>77.05</v>
          </cell>
        </row>
        <row r="101">
          <cell r="G101">
            <v>100</v>
          </cell>
          <cell r="H101">
            <v>75.28</v>
          </cell>
        </row>
        <row r="102">
          <cell r="G102">
            <v>100</v>
          </cell>
          <cell r="H102">
            <v>78.02</v>
          </cell>
        </row>
        <row r="129">
          <cell r="G129">
            <v>100</v>
          </cell>
          <cell r="H129">
            <v>76.88</v>
          </cell>
        </row>
        <row r="134">
          <cell r="G134">
            <v>100</v>
          </cell>
          <cell r="H134">
            <v>77.83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9A58-9C32-4D01-903E-1C63C346FFF4}">
  <dimension ref="A2:T158"/>
  <sheetViews>
    <sheetView tabSelected="1" topLeftCell="A100" zoomScale="70" zoomScaleNormal="70" workbookViewId="0">
      <pane xSplit="3" topLeftCell="D1" activePane="topRight" state="frozen"/>
      <selection pane="topRight" activeCell="E118" sqref="E118"/>
    </sheetView>
  </sheetViews>
  <sheetFormatPr defaultRowHeight="14.25" x14ac:dyDescent="0.45"/>
  <cols>
    <col min="1" max="1" width="5.86328125" customWidth="1"/>
    <col min="2" max="2" width="44.86328125" customWidth="1"/>
    <col min="3" max="3" width="16.86328125" style="25" customWidth="1"/>
    <col min="4" max="4" width="9.59765625" style="25" customWidth="1"/>
    <col min="5" max="9" width="9.46484375" style="25" customWidth="1"/>
    <col min="10" max="13" width="8.3984375" customWidth="1"/>
    <col min="16" max="17" width="12.46484375" customWidth="1"/>
    <col min="19" max="19" width="19.3984375" style="18" customWidth="1"/>
    <col min="20" max="20" width="9.06640625" style="18"/>
  </cols>
  <sheetData>
    <row r="2" spans="1:20" ht="23.25" x14ac:dyDescent="0.7">
      <c r="A2" s="1" t="s">
        <v>287</v>
      </c>
    </row>
    <row r="3" spans="1:20" ht="23.25" x14ac:dyDescent="0.7">
      <c r="A3" s="1" t="s">
        <v>288</v>
      </c>
    </row>
    <row r="4" spans="1:20" ht="2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0" ht="23.25" x14ac:dyDescent="0.7">
      <c r="A5" s="1" t="s">
        <v>0</v>
      </c>
    </row>
    <row r="6" spans="1:20" s="31" customFormat="1" ht="15" customHeight="1" x14ac:dyDescent="0.45">
      <c r="A6" s="84" t="s">
        <v>1</v>
      </c>
      <c r="B6" s="84" t="s">
        <v>2</v>
      </c>
      <c r="C6" s="84" t="s">
        <v>3</v>
      </c>
      <c r="D6" s="85" t="s">
        <v>268</v>
      </c>
      <c r="E6" s="85"/>
      <c r="F6" s="82" t="s">
        <v>269</v>
      </c>
      <c r="G6" s="82"/>
      <c r="H6" s="83" t="s">
        <v>270</v>
      </c>
      <c r="I6" s="83"/>
      <c r="J6" s="87" t="s">
        <v>276</v>
      </c>
      <c r="K6" s="88"/>
      <c r="L6" s="87" t="s">
        <v>276</v>
      </c>
      <c r="M6" s="88"/>
      <c r="N6" s="89" t="s">
        <v>272</v>
      </c>
      <c r="O6" s="89"/>
      <c r="P6" s="90" t="s">
        <v>273</v>
      </c>
      <c r="Q6" s="90"/>
    </row>
    <row r="7" spans="1:20" s="31" customFormat="1" x14ac:dyDescent="0.45">
      <c r="A7" s="84"/>
      <c r="B7" s="84"/>
      <c r="C7" s="84"/>
      <c r="D7" s="33" t="s">
        <v>271</v>
      </c>
      <c r="E7" s="34">
        <v>0.1</v>
      </c>
      <c r="F7" s="37" t="s">
        <v>271</v>
      </c>
      <c r="G7" s="38">
        <v>0.2</v>
      </c>
      <c r="H7" s="35" t="s">
        <v>271</v>
      </c>
      <c r="I7" s="36">
        <v>0.3</v>
      </c>
      <c r="J7" s="40" t="s">
        <v>286</v>
      </c>
      <c r="K7" s="40">
        <v>0.15</v>
      </c>
      <c r="L7" s="46" t="s">
        <v>271</v>
      </c>
      <c r="M7" s="40">
        <v>0.1</v>
      </c>
      <c r="N7" s="41" t="s">
        <v>272</v>
      </c>
      <c r="O7" s="41">
        <v>0.15</v>
      </c>
      <c r="P7" s="39" t="s">
        <v>274</v>
      </c>
      <c r="Q7" s="39" t="s">
        <v>275</v>
      </c>
    </row>
    <row r="8" spans="1:20" x14ac:dyDescent="0.45">
      <c r="A8" s="42">
        <v>1</v>
      </c>
      <c r="B8" s="54" t="s">
        <v>8</v>
      </c>
      <c r="C8" s="42" t="s">
        <v>9</v>
      </c>
      <c r="D8" s="61">
        <v>100</v>
      </c>
      <c r="E8" s="47">
        <f>10%*D8</f>
        <v>10</v>
      </c>
      <c r="F8" s="60">
        <v>84.375</v>
      </c>
      <c r="G8" s="47">
        <f>20%*F8</f>
        <v>16.875</v>
      </c>
      <c r="H8" s="60">
        <v>84.063999999999993</v>
      </c>
      <c r="I8" s="47">
        <f>20%*H8</f>
        <v>16.812799999999999</v>
      </c>
      <c r="J8" s="45">
        <v>92</v>
      </c>
      <c r="K8" s="45">
        <f>15%*J8</f>
        <v>13.799999999999999</v>
      </c>
      <c r="L8" s="45">
        <v>70</v>
      </c>
      <c r="M8" s="47">
        <f>15%*L8</f>
        <v>10.5</v>
      </c>
      <c r="N8" s="60">
        <v>80.740740740740748</v>
      </c>
      <c r="O8" s="47">
        <f>20%*N8</f>
        <v>16.148148148148149</v>
      </c>
      <c r="P8" s="47">
        <f t="shared" ref="P8:P39" si="0">E8+G8+I8+K8+M8+O8</f>
        <v>84.135948148148145</v>
      </c>
      <c r="Q8" s="42" t="str">
        <f>IF(P8&gt;=79,"A",IF(P8&gt;=68,"B",IF(P8&gt;=58,"C",IF(P8&gt;=41,"D","E"))))</f>
        <v>A</v>
      </c>
      <c r="S8" s="25">
        <v>85.01</v>
      </c>
      <c r="T8" s="18" t="s">
        <v>280</v>
      </c>
    </row>
    <row r="9" spans="1:20" x14ac:dyDescent="0.45">
      <c r="A9" s="42">
        <v>2</v>
      </c>
      <c r="B9" s="54" t="s">
        <v>10</v>
      </c>
      <c r="C9" s="42" t="s">
        <v>11</v>
      </c>
      <c r="D9" s="61">
        <v>100</v>
      </c>
      <c r="E9" s="47">
        <f t="shared" ref="E9:E72" si="1">10%*D9</f>
        <v>10</v>
      </c>
      <c r="F9" s="60">
        <v>84.375</v>
      </c>
      <c r="G9" s="47">
        <f t="shared" ref="G9:G68" si="2">20%*F9</f>
        <v>16.875</v>
      </c>
      <c r="H9" s="63">
        <v>73.432000000000002</v>
      </c>
      <c r="I9" s="47">
        <f t="shared" ref="I9:I68" si="3">20%*H9</f>
        <v>14.686400000000001</v>
      </c>
      <c r="J9" s="45">
        <v>92</v>
      </c>
      <c r="K9" s="45">
        <f t="shared" ref="K9:K70" si="4">15%*J9</f>
        <v>13.799999999999999</v>
      </c>
      <c r="L9" s="45">
        <v>70</v>
      </c>
      <c r="M9" s="47">
        <f t="shared" ref="M9:M70" si="5">15%*L9</f>
        <v>10.5</v>
      </c>
      <c r="N9" s="60">
        <v>66.296296296296291</v>
      </c>
      <c r="O9" s="47">
        <f t="shared" ref="O9:O68" si="6">20%*N9</f>
        <v>13.25925925925926</v>
      </c>
      <c r="P9" s="47">
        <f t="shared" si="0"/>
        <v>79.12065925925927</v>
      </c>
      <c r="Q9" s="42" t="str">
        <f t="shared" ref="Q9:Q67" si="7">IF(P9&gt;=79,"A",IF(P9&gt;=68,"B",IF(P9&gt;=58,"C",IF(P9&gt;=41,"D","E"))))</f>
        <v>A</v>
      </c>
      <c r="S9" s="25">
        <v>79.05</v>
      </c>
      <c r="T9" s="18" t="s">
        <v>280</v>
      </c>
    </row>
    <row r="10" spans="1:20" x14ac:dyDescent="0.45">
      <c r="A10" s="42">
        <v>3</v>
      </c>
      <c r="B10" s="54" t="s">
        <v>12</v>
      </c>
      <c r="C10" s="42" t="s">
        <v>13</v>
      </c>
      <c r="D10" s="61">
        <v>100</v>
      </c>
      <c r="E10" s="47">
        <f t="shared" si="1"/>
        <v>10</v>
      </c>
      <c r="F10" s="60">
        <v>81.25</v>
      </c>
      <c r="G10" s="47">
        <f t="shared" si="2"/>
        <v>16.25</v>
      </c>
      <c r="H10" s="60">
        <v>81.791999999999987</v>
      </c>
      <c r="I10" s="47">
        <f t="shared" si="3"/>
        <v>16.3584</v>
      </c>
      <c r="J10" s="45">
        <v>85</v>
      </c>
      <c r="K10" s="45">
        <f t="shared" si="4"/>
        <v>12.75</v>
      </c>
      <c r="L10" s="45">
        <v>70</v>
      </c>
      <c r="M10" s="47">
        <f t="shared" si="5"/>
        <v>10.5</v>
      </c>
      <c r="N10" s="60">
        <v>75.925925925925924</v>
      </c>
      <c r="O10" s="47">
        <f t="shared" si="6"/>
        <v>15.185185185185185</v>
      </c>
      <c r="P10" s="47">
        <f t="shared" si="0"/>
        <v>81.043585185185194</v>
      </c>
      <c r="Q10" s="42" t="str">
        <f t="shared" si="7"/>
        <v>A</v>
      </c>
      <c r="S10" s="25">
        <v>81.93</v>
      </c>
      <c r="T10" s="18" t="s">
        <v>280</v>
      </c>
    </row>
    <row r="11" spans="1:20" x14ac:dyDescent="0.45">
      <c r="A11" s="42">
        <v>4</v>
      </c>
      <c r="B11" s="54" t="s">
        <v>14</v>
      </c>
      <c r="C11" s="42" t="s">
        <v>15</v>
      </c>
      <c r="D11" s="61">
        <v>100</v>
      </c>
      <c r="E11" s="47">
        <f t="shared" si="1"/>
        <v>10</v>
      </c>
      <c r="F11" s="60">
        <v>84.375</v>
      </c>
      <c r="G11" s="47">
        <f t="shared" si="2"/>
        <v>16.875</v>
      </c>
      <c r="H11" s="60">
        <v>88.60799999999999</v>
      </c>
      <c r="I11" s="47">
        <f t="shared" si="3"/>
        <v>17.721599999999999</v>
      </c>
      <c r="J11" s="45">
        <v>85</v>
      </c>
      <c r="K11" s="45">
        <f t="shared" si="4"/>
        <v>12.75</v>
      </c>
      <c r="L11" s="45">
        <v>70</v>
      </c>
      <c r="M11" s="47">
        <f t="shared" si="5"/>
        <v>10.5</v>
      </c>
      <c r="N11" s="60">
        <v>75.555555555555557</v>
      </c>
      <c r="O11" s="47">
        <f t="shared" si="6"/>
        <v>15.111111111111112</v>
      </c>
      <c r="P11" s="47">
        <f t="shared" si="0"/>
        <v>82.957711111111109</v>
      </c>
      <c r="Q11" s="42" t="str">
        <f t="shared" si="7"/>
        <v>A</v>
      </c>
      <c r="S11" s="25">
        <v>84.54</v>
      </c>
      <c r="T11" s="18" t="s">
        <v>280</v>
      </c>
    </row>
    <row r="12" spans="1:20" x14ac:dyDescent="0.45">
      <c r="A12" s="42">
        <v>5</v>
      </c>
      <c r="B12" s="54" t="s">
        <v>16</v>
      </c>
      <c r="C12" s="42" t="s">
        <v>17</v>
      </c>
      <c r="D12" s="61">
        <v>100</v>
      </c>
      <c r="E12" s="47">
        <f t="shared" si="1"/>
        <v>10</v>
      </c>
      <c r="F12" s="60">
        <v>65.625</v>
      </c>
      <c r="G12" s="47">
        <f t="shared" si="2"/>
        <v>13.125</v>
      </c>
      <c r="H12" s="60">
        <v>84.063999999999993</v>
      </c>
      <c r="I12" s="47">
        <f t="shared" si="3"/>
        <v>16.812799999999999</v>
      </c>
      <c r="J12" s="45">
        <v>92</v>
      </c>
      <c r="K12" s="45">
        <f t="shared" si="4"/>
        <v>13.799999999999999</v>
      </c>
      <c r="L12" s="45">
        <v>70</v>
      </c>
      <c r="M12" s="47">
        <f t="shared" si="5"/>
        <v>10.5</v>
      </c>
      <c r="N12" s="60">
        <v>77.407407407407405</v>
      </c>
      <c r="O12" s="47">
        <f t="shared" si="6"/>
        <v>15.481481481481481</v>
      </c>
      <c r="P12" s="47">
        <f t="shared" si="0"/>
        <v>79.719281481481474</v>
      </c>
      <c r="Q12" s="42" t="str">
        <f t="shared" si="7"/>
        <v>A</v>
      </c>
      <c r="S12" s="25">
        <v>80.760000000000005</v>
      </c>
      <c r="T12" s="18" t="s">
        <v>280</v>
      </c>
    </row>
    <row r="13" spans="1:20" x14ac:dyDescent="0.45">
      <c r="A13" s="42">
        <v>6</v>
      </c>
      <c r="B13" s="54" t="s">
        <v>18</v>
      </c>
      <c r="C13" s="42" t="s">
        <v>19</v>
      </c>
      <c r="D13" s="61">
        <v>100</v>
      </c>
      <c r="E13" s="47">
        <f t="shared" si="1"/>
        <v>10</v>
      </c>
      <c r="F13" s="60">
        <v>65.625</v>
      </c>
      <c r="G13" s="47">
        <f t="shared" si="2"/>
        <v>13.125</v>
      </c>
      <c r="H13" s="60">
        <v>84.063999999999993</v>
      </c>
      <c r="I13" s="47">
        <f t="shared" si="3"/>
        <v>16.812799999999999</v>
      </c>
      <c r="J13" s="42">
        <v>85</v>
      </c>
      <c r="K13" s="45">
        <f t="shared" si="4"/>
        <v>12.75</v>
      </c>
      <c r="L13" s="42">
        <v>70</v>
      </c>
      <c r="M13" s="47">
        <f t="shared" si="5"/>
        <v>10.5</v>
      </c>
      <c r="N13" s="60">
        <v>84.814814814814824</v>
      </c>
      <c r="O13" s="47">
        <f t="shared" si="6"/>
        <v>16.962962962962965</v>
      </c>
      <c r="P13" s="47">
        <f t="shared" si="0"/>
        <v>80.150762962962958</v>
      </c>
      <c r="Q13" s="42" t="str">
        <f t="shared" si="7"/>
        <v>A</v>
      </c>
      <c r="S13" s="25">
        <v>80.819999999999993</v>
      </c>
      <c r="T13" s="18" t="s">
        <v>280</v>
      </c>
    </row>
    <row r="14" spans="1:20" x14ac:dyDescent="0.45">
      <c r="A14" s="42">
        <v>7</v>
      </c>
      <c r="B14" s="54" t="s">
        <v>20</v>
      </c>
      <c r="C14" s="42" t="s">
        <v>21</v>
      </c>
      <c r="D14" s="61">
        <v>100</v>
      </c>
      <c r="E14" s="47">
        <f t="shared" si="1"/>
        <v>10</v>
      </c>
      <c r="F14" s="60">
        <v>75</v>
      </c>
      <c r="G14" s="47">
        <f t="shared" si="2"/>
        <v>15</v>
      </c>
      <c r="H14" s="60">
        <v>86.335999999999999</v>
      </c>
      <c r="I14" s="47">
        <f t="shared" si="3"/>
        <v>17.267199999999999</v>
      </c>
      <c r="J14" s="42">
        <v>83</v>
      </c>
      <c r="K14" s="45">
        <f t="shared" si="4"/>
        <v>12.45</v>
      </c>
      <c r="L14" s="42">
        <v>70</v>
      </c>
      <c r="M14" s="47">
        <f t="shared" si="5"/>
        <v>10.5</v>
      </c>
      <c r="N14" s="60">
        <v>91.851851851851862</v>
      </c>
      <c r="O14" s="47">
        <f t="shared" si="6"/>
        <v>18.370370370370374</v>
      </c>
      <c r="P14" s="47">
        <f t="shared" si="0"/>
        <v>83.587570370370372</v>
      </c>
      <c r="Q14" s="42" t="str">
        <f t="shared" si="7"/>
        <v>A</v>
      </c>
      <c r="S14" s="25">
        <v>84.13</v>
      </c>
      <c r="T14" s="18" t="s">
        <v>280</v>
      </c>
    </row>
    <row r="15" spans="1:20" x14ac:dyDescent="0.45">
      <c r="A15" s="42">
        <v>8</v>
      </c>
      <c r="B15" s="54" t="s">
        <v>22</v>
      </c>
      <c r="C15" s="42" t="s">
        <v>23</v>
      </c>
      <c r="D15" s="61">
        <v>100</v>
      </c>
      <c r="E15" s="47">
        <f t="shared" si="1"/>
        <v>10</v>
      </c>
      <c r="F15" s="60">
        <v>68.75</v>
      </c>
      <c r="G15" s="47">
        <f t="shared" si="2"/>
        <v>13.75</v>
      </c>
      <c r="H15" s="60">
        <v>74.975999999999999</v>
      </c>
      <c r="I15" s="47">
        <f t="shared" si="3"/>
        <v>14.995200000000001</v>
      </c>
      <c r="J15" s="45">
        <v>85</v>
      </c>
      <c r="K15" s="45">
        <f t="shared" si="4"/>
        <v>12.75</v>
      </c>
      <c r="L15" s="45">
        <v>70</v>
      </c>
      <c r="M15" s="47">
        <f t="shared" si="5"/>
        <v>10.5</v>
      </c>
      <c r="N15" s="60">
        <v>71.851851851851862</v>
      </c>
      <c r="O15" s="47">
        <f t="shared" si="6"/>
        <v>14.370370370370374</v>
      </c>
      <c r="P15" s="47">
        <f t="shared" si="0"/>
        <v>76.365570370370364</v>
      </c>
      <c r="Q15" s="42" t="str">
        <f t="shared" si="7"/>
        <v>B</v>
      </c>
      <c r="S15" s="74">
        <v>76.77</v>
      </c>
      <c r="T15" s="18" t="s">
        <v>281</v>
      </c>
    </row>
    <row r="16" spans="1:20" x14ac:dyDescent="0.45">
      <c r="A16" s="42">
        <v>9</v>
      </c>
      <c r="B16" s="54" t="s">
        <v>24</v>
      </c>
      <c r="C16" s="42" t="s">
        <v>25</v>
      </c>
      <c r="D16" s="61">
        <v>100</v>
      </c>
      <c r="E16" s="47">
        <f t="shared" si="1"/>
        <v>10</v>
      </c>
      <c r="F16" s="60">
        <v>93.75</v>
      </c>
      <c r="G16" s="47">
        <f t="shared" si="2"/>
        <v>18.75</v>
      </c>
      <c r="H16" s="60">
        <v>86.335999999999999</v>
      </c>
      <c r="I16" s="47">
        <f t="shared" si="3"/>
        <v>17.267199999999999</v>
      </c>
      <c r="J16" s="45">
        <v>92</v>
      </c>
      <c r="K16" s="45">
        <f t="shared" si="4"/>
        <v>13.799999999999999</v>
      </c>
      <c r="L16" s="45">
        <v>70</v>
      </c>
      <c r="M16" s="47">
        <f t="shared" si="5"/>
        <v>10.5</v>
      </c>
      <c r="N16" s="60">
        <v>71.851851851851848</v>
      </c>
      <c r="O16" s="47">
        <f t="shared" si="6"/>
        <v>14.37037037037037</v>
      </c>
      <c r="P16" s="47">
        <f t="shared" si="0"/>
        <v>84.687570370370366</v>
      </c>
      <c r="Q16" s="42" t="str">
        <f t="shared" si="7"/>
        <v>A</v>
      </c>
      <c r="S16" s="74">
        <v>86.23</v>
      </c>
      <c r="T16" s="18" t="s">
        <v>280</v>
      </c>
    </row>
    <row r="17" spans="1:20" x14ac:dyDescent="0.45">
      <c r="A17" s="42">
        <v>10</v>
      </c>
      <c r="B17" s="54" t="s">
        <v>26</v>
      </c>
      <c r="C17" s="42" t="s">
        <v>27</v>
      </c>
      <c r="D17" s="61">
        <v>100</v>
      </c>
      <c r="E17" s="47">
        <f t="shared" si="1"/>
        <v>10</v>
      </c>
      <c r="F17" s="60">
        <v>78.125</v>
      </c>
      <c r="G17" s="47">
        <f t="shared" si="2"/>
        <v>15.625</v>
      </c>
      <c r="H17" s="60">
        <v>88.60799999999999</v>
      </c>
      <c r="I17" s="47">
        <f t="shared" si="3"/>
        <v>17.721599999999999</v>
      </c>
      <c r="J17" s="42">
        <v>83</v>
      </c>
      <c r="K17" s="45">
        <f t="shared" si="4"/>
        <v>12.45</v>
      </c>
      <c r="L17" s="42">
        <v>70</v>
      </c>
      <c r="M17" s="47">
        <f t="shared" si="5"/>
        <v>10.5</v>
      </c>
      <c r="N17" s="60">
        <v>64.444444444444443</v>
      </c>
      <c r="O17" s="47">
        <f t="shared" si="6"/>
        <v>12.888888888888889</v>
      </c>
      <c r="P17" s="47">
        <f t="shared" si="0"/>
        <v>79.185488888888884</v>
      </c>
      <c r="Q17" s="42" t="str">
        <f t="shared" si="7"/>
        <v>A</v>
      </c>
      <c r="S17" s="25">
        <v>81.319999999999993</v>
      </c>
      <c r="T17" s="18" t="s">
        <v>280</v>
      </c>
    </row>
    <row r="18" spans="1:20" x14ac:dyDescent="0.45">
      <c r="A18" s="42">
        <v>11</v>
      </c>
      <c r="B18" s="54" t="s">
        <v>28</v>
      </c>
      <c r="C18" s="42" t="s">
        <v>29</v>
      </c>
      <c r="D18" s="61">
        <v>100</v>
      </c>
      <c r="E18" s="47">
        <f t="shared" si="1"/>
        <v>10</v>
      </c>
      <c r="F18" s="60">
        <v>81.25</v>
      </c>
      <c r="G18" s="47">
        <f t="shared" si="2"/>
        <v>16.25</v>
      </c>
      <c r="H18" s="60">
        <v>90.88</v>
      </c>
      <c r="I18" s="47">
        <f t="shared" si="3"/>
        <v>18.175999999999998</v>
      </c>
      <c r="J18" s="42">
        <v>85</v>
      </c>
      <c r="K18" s="45">
        <f t="shared" si="4"/>
        <v>12.75</v>
      </c>
      <c r="L18" s="42">
        <v>70</v>
      </c>
      <c r="M18" s="47">
        <f t="shared" si="5"/>
        <v>10.5</v>
      </c>
      <c r="N18" s="60">
        <v>88.148148148148152</v>
      </c>
      <c r="O18" s="47">
        <f t="shared" si="6"/>
        <v>17.62962962962963</v>
      </c>
      <c r="P18" s="47">
        <f t="shared" si="0"/>
        <v>85.305629629629635</v>
      </c>
      <c r="Q18" s="42" t="str">
        <f t="shared" si="7"/>
        <v>A</v>
      </c>
      <c r="S18" s="25">
        <v>86.49</v>
      </c>
      <c r="T18" s="18" t="s">
        <v>280</v>
      </c>
    </row>
    <row r="19" spans="1:20" x14ac:dyDescent="0.45">
      <c r="A19" s="42">
        <v>12</v>
      </c>
      <c r="B19" s="54" t="s">
        <v>30</v>
      </c>
      <c r="C19" s="42" t="s">
        <v>31</v>
      </c>
      <c r="D19" s="61">
        <v>100</v>
      </c>
      <c r="E19" s="47">
        <f t="shared" si="1"/>
        <v>10</v>
      </c>
      <c r="F19" s="60">
        <v>71.875</v>
      </c>
      <c r="G19" s="47">
        <f t="shared" si="2"/>
        <v>14.375</v>
      </c>
      <c r="H19" s="60">
        <v>79.52</v>
      </c>
      <c r="I19" s="47">
        <f t="shared" si="3"/>
        <v>15.904</v>
      </c>
      <c r="J19" s="45">
        <v>85</v>
      </c>
      <c r="K19" s="45">
        <f t="shared" si="4"/>
        <v>12.75</v>
      </c>
      <c r="L19" s="45">
        <v>70</v>
      </c>
      <c r="M19" s="47">
        <f t="shared" si="5"/>
        <v>10.5</v>
      </c>
      <c r="N19" s="60">
        <v>79.259259259259252</v>
      </c>
      <c r="O19" s="47">
        <f t="shared" si="6"/>
        <v>15.851851851851851</v>
      </c>
      <c r="P19" s="47">
        <f t="shared" si="0"/>
        <v>79.380851851851844</v>
      </c>
      <c r="Q19" s="42" t="str">
        <f t="shared" si="7"/>
        <v>A</v>
      </c>
      <c r="S19" s="74">
        <v>79.87</v>
      </c>
      <c r="T19" s="18" t="s">
        <v>280</v>
      </c>
    </row>
    <row r="20" spans="1:20" x14ac:dyDescent="0.45">
      <c r="A20" s="42">
        <v>13</v>
      </c>
      <c r="B20" s="54" t="s">
        <v>32</v>
      </c>
      <c r="C20" s="42" t="s">
        <v>33</v>
      </c>
      <c r="D20" s="61">
        <v>100</v>
      </c>
      <c r="E20" s="47">
        <f t="shared" si="1"/>
        <v>10</v>
      </c>
      <c r="F20" s="60">
        <v>81.25</v>
      </c>
      <c r="G20" s="47">
        <f t="shared" si="2"/>
        <v>16.25</v>
      </c>
      <c r="H20" s="60">
        <v>86.335999999999999</v>
      </c>
      <c r="I20" s="47">
        <f t="shared" si="3"/>
        <v>17.267199999999999</v>
      </c>
      <c r="J20" s="42">
        <v>83</v>
      </c>
      <c r="K20" s="45">
        <f t="shared" si="4"/>
        <v>12.45</v>
      </c>
      <c r="L20" s="42">
        <v>70</v>
      </c>
      <c r="M20" s="47">
        <f t="shared" si="5"/>
        <v>10.5</v>
      </c>
      <c r="N20" s="60">
        <v>72.222222222222229</v>
      </c>
      <c r="O20" s="47">
        <f t="shared" si="6"/>
        <v>14.444444444444446</v>
      </c>
      <c r="P20" s="47">
        <f t="shared" si="0"/>
        <v>80.911644444444448</v>
      </c>
      <c r="Q20" s="42" t="str">
        <f t="shared" si="7"/>
        <v>A</v>
      </c>
      <c r="S20" s="25">
        <v>82.43</v>
      </c>
      <c r="T20" s="18" t="s">
        <v>280</v>
      </c>
    </row>
    <row r="21" spans="1:20" x14ac:dyDescent="0.45">
      <c r="A21" s="42">
        <v>14</v>
      </c>
      <c r="B21" s="54" t="s">
        <v>34</v>
      </c>
      <c r="C21" s="42" t="s">
        <v>35</v>
      </c>
      <c r="D21" s="61">
        <v>100</v>
      </c>
      <c r="E21" s="47">
        <f t="shared" si="1"/>
        <v>10</v>
      </c>
      <c r="F21" s="60">
        <v>81.25</v>
      </c>
      <c r="G21" s="47">
        <f t="shared" si="2"/>
        <v>16.25</v>
      </c>
      <c r="H21" s="60">
        <v>90.88</v>
      </c>
      <c r="I21" s="47">
        <f t="shared" si="3"/>
        <v>18.175999999999998</v>
      </c>
      <c r="J21" s="45">
        <v>85</v>
      </c>
      <c r="K21" s="45">
        <f t="shared" si="4"/>
        <v>12.75</v>
      </c>
      <c r="L21" s="45">
        <v>70</v>
      </c>
      <c r="M21" s="47">
        <f t="shared" si="5"/>
        <v>10.5</v>
      </c>
      <c r="N21" s="60">
        <v>59.259259259259267</v>
      </c>
      <c r="O21" s="47">
        <f t="shared" si="6"/>
        <v>11.851851851851855</v>
      </c>
      <c r="P21" s="47">
        <f t="shared" si="0"/>
        <v>79.527851851851864</v>
      </c>
      <c r="Q21" s="42" t="str">
        <f t="shared" si="7"/>
        <v>A</v>
      </c>
      <c r="S21" s="25">
        <v>82.15</v>
      </c>
      <c r="T21" s="18" t="s">
        <v>280</v>
      </c>
    </row>
    <row r="22" spans="1:20" x14ac:dyDescent="0.45">
      <c r="A22" s="42">
        <v>15</v>
      </c>
      <c r="B22" s="54" t="s">
        <v>36</v>
      </c>
      <c r="C22" s="42" t="s">
        <v>37</v>
      </c>
      <c r="D22" s="61">
        <v>100</v>
      </c>
      <c r="E22" s="47">
        <f t="shared" si="1"/>
        <v>10</v>
      </c>
      <c r="F22" s="60">
        <v>81.25</v>
      </c>
      <c r="G22" s="47">
        <f t="shared" si="2"/>
        <v>16.25</v>
      </c>
      <c r="H22" s="60">
        <v>59.071999999999996</v>
      </c>
      <c r="I22" s="47">
        <f t="shared" si="3"/>
        <v>11.814399999999999</v>
      </c>
      <c r="J22" s="42">
        <v>83</v>
      </c>
      <c r="K22" s="45">
        <f t="shared" si="4"/>
        <v>12.45</v>
      </c>
      <c r="L22" s="42">
        <v>70</v>
      </c>
      <c r="M22" s="47">
        <f t="shared" si="5"/>
        <v>10.5</v>
      </c>
      <c r="N22" s="60">
        <v>56.666666666666657</v>
      </c>
      <c r="O22" s="47">
        <f t="shared" si="6"/>
        <v>11.333333333333332</v>
      </c>
      <c r="P22" s="47">
        <f t="shared" si="0"/>
        <v>72.347733333333323</v>
      </c>
      <c r="Q22" s="42" t="str">
        <f t="shared" si="7"/>
        <v>B</v>
      </c>
      <c r="S22" s="25">
        <v>71.92</v>
      </c>
      <c r="T22" s="18" t="s">
        <v>281</v>
      </c>
    </row>
    <row r="23" spans="1:20" x14ac:dyDescent="0.45">
      <c r="A23" s="42">
        <v>16</v>
      </c>
      <c r="B23" s="54" t="s">
        <v>38</v>
      </c>
      <c r="C23" s="42" t="s">
        <v>39</v>
      </c>
      <c r="D23" s="61">
        <v>100</v>
      </c>
      <c r="E23" s="47">
        <f t="shared" si="1"/>
        <v>10</v>
      </c>
      <c r="F23" s="60">
        <v>53.125</v>
      </c>
      <c r="G23" s="47">
        <f t="shared" si="2"/>
        <v>10.625</v>
      </c>
      <c r="H23" s="60">
        <v>59.071999999999996</v>
      </c>
      <c r="I23" s="47">
        <f t="shared" si="3"/>
        <v>11.814399999999999</v>
      </c>
      <c r="J23" s="42">
        <v>83</v>
      </c>
      <c r="K23" s="45">
        <f t="shared" si="4"/>
        <v>12.45</v>
      </c>
      <c r="L23" s="42">
        <v>70</v>
      </c>
      <c r="M23" s="47">
        <f t="shared" si="5"/>
        <v>10.5</v>
      </c>
      <c r="N23" s="60">
        <v>68.518518518518519</v>
      </c>
      <c r="O23" s="47">
        <f t="shared" si="6"/>
        <v>13.703703703703704</v>
      </c>
      <c r="P23" s="47">
        <f t="shared" si="0"/>
        <v>69.093103703703704</v>
      </c>
      <c r="Q23" s="42" t="str">
        <f t="shared" si="7"/>
        <v>B</v>
      </c>
      <c r="S23" s="25">
        <v>68.069999999999993</v>
      </c>
      <c r="T23" s="18" t="s">
        <v>281</v>
      </c>
    </row>
    <row r="24" spans="1:20" x14ac:dyDescent="0.45">
      <c r="A24" s="42">
        <v>17</v>
      </c>
      <c r="B24" s="54" t="s">
        <v>40</v>
      </c>
      <c r="C24" s="42" t="s">
        <v>41</v>
      </c>
      <c r="D24" s="61">
        <v>100</v>
      </c>
      <c r="E24" s="47">
        <f t="shared" si="1"/>
        <v>10</v>
      </c>
      <c r="F24" s="60">
        <v>71.875</v>
      </c>
      <c r="G24" s="47">
        <f t="shared" si="2"/>
        <v>14.375</v>
      </c>
      <c r="H24" s="60">
        <v>84.063999999999993</v>
      </c>
      <c r="I24" s="47">
        <f t="shared" si="3"/>
        <v>16.812799999999999</v>
      </c>
      <c r="J24" s="42">
        <v>80</v>
      </c>
      <c r="K24" s="45">
        <f t="shared" si="4"/>
        <v>12</v>
      </c>
      <c r="L24" s="42">
        <v>70</v>
      </c>
      <c r="M24" s="47">
        <f t="shared" si="5"/>
        <v>10.5</v>
      </c>
      <c r="N24" s="60">
        <v>81.1111111111111</v>
      </c>
      <c r="O24" s="47">
        <f t="shared" si="6"/>
        <v>16.222222222222221</v>
      </c>
      <c r="P24" s="47">
        <f t="shared" si="0"/>
        <v>79.91002222222221</v>
      </c>
      <c r="Q24" s="42" t="str">
        <f t="shared" si="7"/>
        <v>A</v>
      </c>
      <c r="S24" s="25">
        <v>80.760000000000005</v>
      </c>
      <c r="T24" s="18" t="s">
        <v>280</v>
      </c>
    </row>
    <row r="25" spans="1:20" x14ac:dyDescent="0.45">
      <c r="A25" s="42">
        <v>18</v>
      </c>
      <c r="B25" s="54" t="s">
        <v>42</v>
      </c>
      <c r="C25" s="42" t="s">
        <v>43</v>
      </c>
      <c r="D25" s="61">
        <v>100</v>
      </c>
      <c r="E25" s="47">
        <f t="shared" si="1"/>
        <v>10</v>
      </c>
      <c r="F25" s="60">
        <v>84.375</v>
      </c>
      <c r="G25" s="47">
        <f t="shared" si="2"/>
        <v>16.875</v>
      </c>
      <c r="H25" s="60">
        <v>86.335999999999999</v>
      </c>
      <c r="I25" s="47">
        <f t="shared" si="3"/>
        <v>17.267199999999999</v>
      </c>
      <c r="J25" s="45">
        <v>85</v>
      </c>
      <c r="K25" s="45">
        <f t="shared" si="4"/>
        <v>12.75</v>
      </c>
      <c r="L25" s="45">
        <v>70</v>
      </c>
      <c r="M25" s="47">
        <f t="shared" si="5"/>
        <v>10.5</v>
      </c>
      <c r="N25" s="60">
        <v>91.481481481481481</v>
      </c>
      <c r="O25" s="47">
        <f t="shared" si="6"/>
        <v>18.296296296296298</v>
      </c>
      <c r="P25" s="47">
        <f t="shared" si="0"/>
        <v>85.688496296296307</v>
      </c>
      <c r="Q25" s="42" t="str">
        <f t="shared" si="7"/>
        <v>A</v>
      </c>
      <c r="S25" s="25">
        <v>86.25</v>
      </c>
      <c r="T25" s="18" t="s">
        <v>280</v>
      </c>
    </row>
    <row r="26" spans="1:20" x14ac:dyDescent="0.45">
      <c r="A26" s="42">
        <v>19</v>
      </c>
      <c r="B26" s="55" t="s">
        <v>44</v>
      </c>
      <c r="C26" s="42" t="s">
        <v>45</v>
      </c>
      <c r="D26" s="61">
        <v>20</v>
      </c>
      <c r="E26" s="47">
        <f t="shared" si="1"/>
        <v>2</v>
      </c>
      <c r="F26" s="60"/>
      <c r="G26" s="47">
        <f t="shared" si="2"/>
        <v>0</v>
      </c>
      <c r="H26" s="60"/>
      <c r="I26" s="47">
        <f t="shared" si="3"/>
        <v>0</v>
      </c>
      <c r="J26" s="42"/>
      <c r="K26" s="45">
        <f t="shared" si="4"/>
        <v>0</v>
      </c>
      <c r="L26" s="45"/>
      <c r="M26" s="47">
        <f t="shared" si="5"/>
        <v>0</v>
      </c>
      <c r="N26" s="18"/>
      <c r="O26" s="47">
        <f t="shared" si="6"/>
        <v>0</v>
      </c>
      <c r="P26" s="47">
        <f t="shared" si="0"/>
        <v>2</v>
      </c>
      <c r="Q26" s="42" t="str">
        <f t="shared" si="7"/>
        <v>E</v>
      </c>
      <c r="S26" s="18">
        <v>2</v>
      </c>
      <c r="T26" s="18" t="s">
        <v>284</v>
      </c>
    </row>
    <row r="27" spans="1:20" x14ac:dyDescent="0.45">
      <c r="A27" s="42">
        <v>20</v>
      </c>
      <c r="B27" s="54" t="s">
        <v>46</v>
      </c>
      <c r="C27" s="42" t="s">
        <v>47</v>
      </c>
      <c r="D27" s="61">
        <v>100</v>
      </c>
      <c r="E27" s="47">
        <f t="shared" si="1"/>
        <v>10</v>
      </c>
      <c r="F27" s="60">
        <v>90.625</v>
      </c>
      <c r="G27" s="47">
        <f t="shared" si="2"/>
        <v>18.125</v>
      </c>
      <c r="H27" s="60">
        <v>88.60799999999999</v>
      </c>
      <c r="I27" s="47">
        <f t="shared" si="3"/>
        <v>17.721599999999999</v>
      </c>
      <c r="J27" s="42">
        <v>85</v>
      </c>
      <c r="K27" s="45">
        <f t="shared" si="4"/>
        <v>12.75</v>
      </c>
      <c r="L27" s="42">
        <v>70</v>
      </c>
      <c r="M27" s="47">
        <f t="shared" si="5"/>
        <v>10.5</v>
      </c>
      <c r="N27" s="60">
        <v>82.222222222222229</v>
      </c>
      <c r="O27" s="47">
        <f t="shared" si="6"/>
        <v>16.444444444444446</v>
      </c>
      <c r="P27" s="47">
        <f t="shared" si="0"/>
        <v>85.541044444444438</v>
      </c>
      <c r="Q27" s="42" t="str">
        <f t="shared" si="7"/>
        <v>A</v>
      </c>
      <c r="S27" s="25">
        <v>86.79</v>
      </c>
      <c r="T27" s="18" t="s">
        <v>280</v>
      </c>
    </row>
    <row r="28" spans="1:20" x14ac:dyDescent="0.45">
      <c r="A28" s="42">
        <v>21</v>
      </c>
      <c r="B28" s="54" t="s">
        <v>48</v>
      </c>
      <c r="C28" s="42" t="s">
        <v>49</v>
      </c>
      <c r="D28" s="61">
        <v>100</v>
      </c>
      <c r="E28" s="47">
        <f t="shared" si="1"/>
        <v>10</v>
      </c>
      <c r="F28" s="60">
        <v>87.5</v>
      </c>
      <c r="G28" s="47">
        <f t="shared" si="2"/>
        <v>17.5</v>
      </c>
      <c r="H28" s="60">
        <v>84.063999999999993</v>
      </c>
      <c r="I28" s="47">
        <f t="shared" si="3"/>
        <v>16.812799999999999</v>
      </c>
      <c r="J28" s="45">
        <v>85</v>
      </c>
      <c r="K28" s="45">
        <f t="shared" si="4"/>
        <v>12.75</v>
      </c>
      <c r="L28" s="45">
        <v>70</v>
      </c>
      <c r="M28" s="47">
        <f t="shared" si="5"/>
        <v>10.5</v>
      </c>
      <c r="N28" s="60">
        <v>75.555555555555557</v>
      </c>
      <c r="O28" s="47">
        <f t="shared" si="6"/>
        <v>15.111111111111112</v>
      </c>
      <c r="P28" s="47">
        <f t="shared" si="0"/>
        <v>82.67391111111111</v>
      </c>
      <c r="Q28" s="42" t="str">
        <f t="shared" si="7"/>
        <v>A</v>
      </c>
      <c r="S28" s="25">
        <v>83.8</v>
      </c>
      <c r="T28" s="18" t="s">
        <v>280</v>
      </c>
    </row>
    <row r="29" spans="1:20" x14ac:dyDescent="0.45">
      <c r="A29" s="42">
        <v>22</v>
      </c>
      <c r="B29" s="54" t="s">
        <v>50</v>
      </c>
      <c r="C29" s="42" t="s">
        <v>51</v>
      </c>
      <c r="D29" s="61">
        <v>40</v>
      </c>
      <c r="E29" s="47">
        <f t="shared" si="1"/>
        <v>4</v>
      </c>
      <c r="F29" s="60"/>
      <c r="G29" s="47">
        <f t="shared" si="2"/>
        <v>0</v>
      </c>
      <c r="H29" s="60">
        <v>81.791999999999987</v>
      </c>
      <c r="I29" s="47">
        <f t="shared" si="3"/>
        <v>16.3584</v>
      </c>
      <c r="J29" s="42">
        <v>80</v>
      </c>
      <c r="K29" s="45">
        <f t="shared" si="4"/>
        <v>12</v>
      </c>
      <c r="L29" s="42">
        <v>70</v>
      </c>
      <c r="M29" s="47">
        <f t="shared" si="5"/>
        <v>10.5</v>
      </c>
      <c r="N29" s="60">
        <v>69.629629629629619</v>
      </c>
      <c r="O29" s="47">
        <f t="shared" si="6"/>
        <v>13.925925925925924</v>
      </c>
      <c r="P29" s="47">
        <f t="shared" si="0"/>
        <v>56.784325925925927</v>
      </c>
      <c r="Q29" s="62" t="str">
        <f t="shared" si="7"/>
        <v>D</v>
      </c>
      <c r="S29" s="25">
        <v>57.98</v>
      </c>
      <c r="T29" s="18" t="s">
        <v>283</v>
      </c>
    </row>
    <row r="30" spans="1:20" x14ac:dyDescent="0.45">
      <c r="A30" s="42">
        <v>23</v>
      </c>
      <c r="B30" s="54" t="s">
        <v>52</v>
      </c>
      <c r="C30" s="42" t="s">
        <v>53</v>
      </c>
      <c r="D30" s="61">
        <v>100</v>
      </c>
      <c r="E30" s="47">
        <f t="shared" si="1"/>
        <v>10</v>
      </c>
      <c r="F30" s="60">
        <v>84.375</v>
      </c>
      <c r="G30" s="47">
        <f t="shared" si="2"/>
        <v>16.875</v>
      </c>
      <c r="H30" s="60">
        <v>77.24799999999999</v>
      </c>
      <c r="I30" s="47">
        <f t="shared" si="3"/>
        <v>15.449599999999998</v>
      </c>
      <c r="J30" s="42">
        <v>83</v>
      </c>
      <c r="K30" s="45">
        <f t="shared" si="4"/>
        <v>12.45</v>
      </c>
      <c r="L30" s="42">
        <v>70</v>
      </c>
      <c r="M30" s="47">
        <f t="shared" si="5"/>
        <v>10.5</v>
      </c>
      <c r="N30" s="60">
        <v>84.074074074074076</v>
      </c>
      <c r="O30" s="47">
        <f t="shared" si="6"/>
        <v>16.814814814814817</v>
      </c>
      <c r="P30" s="47">
        <f t="shared" si="0"/>
        <v>82.089414814814802</v>
      </c>
      <c r="Q30" s="42" t="str">
        <f t="shared" si="7"/>
        <v>A</v>
      </c>
      <c r="S30" s="25">
        <v>82.11</v>
      </c>
      <c r="T30" s="18" t="s">
        <v>280</v>
      </c>
    </row>
    <row r="31" spans="1:20" x14ac:dyDescent="0.45">
      <c r="A31" s="42">
        <v>24</v>
      </c>
      <c r="B31" s="54" t="s">
        <v>54</v>
      </c>
      <c r="C31" s="42" t="s">
        <v>55</v>
      </c>
      <c r="D31" s="61">
        <v>80</v>
      </c>
      <c r="E31" s="47">
        <f t="shared" si="1"/>
        <v>8</v>
      </c>
      <c r="F31" s="60">
        <v>75</v>
      </c>
      <c r="G31" s="47">
        <f t="shared" si="2"/>
        <v>15</v>
      </c>
      <c r="H31" s="60">
        <v>88.60799999999999</v>
      </c>
      <c r="I31" s="47">
        <f t="shared" si="3"/>
        <v>17.721599999999999</v>
      </c>
      <c r="J31" s="42">
        <v>80</v>
      </c>
      <c r="K31" s="45">
        <f t="shared" si="4"/>
        <v>12</v>
      </c>
      <c r="L31" s="42">
        <v>70</v>
      </c>
      <c r="M31" s="47">
        <f t="shared" si="5"/>
        <v>10.5</v>
      </c>
      <c r="N31" s="60">
        <v>64.074074074074076</v>
      </c>
      <c r="O31" s="47">
        <f t="shared" si="6"/>
        <v>12.814814814814817</v>
      </c>
      <c r="P31" s="47">
        <f t="shared" si="0"/>
        <v>76.036414814814805</v>
      </c>
      <c r="Q31" s="42" t="str">
        <f t="shared" si="7"/>
        <v>B</v>
      </c>
      <c r="S31" s="25">
        <v>78.19</v>
      </c>
      <c r="T31" s="18" t="s">
        <v>281</v>
      </c>
    </row>
    <row r="32" spans="1:20" x14ac:dyDescent="0.45">
      <c r="A32" s="42">
        <v>25</v>
      </c>
      <c r="B32" s="54" t="s">
        <v>56</v>
      </c>
      <c r="C32" s="42" t="s">
        <v>57</v>
      </c>
      <c r="D32" s="61">
        <v>100</v>
      </c>
      <c r="E32" s="47">
        <f t="shared" si="1"/>
        <v>10</v>
      </c>
      <c r="F32" s="60">
        <v>93.75</v>
      </c>
      <c r="G32" s="47">
        <f t="shared" si="2"/>
        <v>18.75</v>
      </c>
      <c r="H32" s="60">
        <v>81.791999999999987</v>
      </c>
      <c r="I32" s="47">
        <f t="shared" si="3"/>
        <v>16.3584</v>
      </c>
      <c r="J32" s="42">
        <v>80</v>
      </c>
      <c r="K32" s="45">
        <f t="shared" si="4"/>
        <v>12</v>
      </c>
      <c r="L32" s="42">
        <v>70</v>
      </c>
      <c r="M32" s="47">
        <f t="shared" si="5"/>
        <v>10.5</v>
      </c>
      <c r="N32" s="60">
        <v>80.740740740740748</v>
      </c>
      <c r="O32" s="47">
        <f t="shared" si="6"/>
        <v>16.148148148148149</v>
      </c>
      <c r="P32" s="47">
        <f t="shared" si="0"/>
        <v>83.756548148148156</v>
      </c>
      <c r="Q32" s="42" t="str">
        <f t="shared" si="7"/>
        <v>A</v>
      </c>
      <c r="S32" s="25">
        <v>84.4</v>
      </c>
      <c r="T32" s="18" t="s">
        <v>280</v>
      </c>
    </row>
    <row r="33" spans="1:20" x14ac:dyDescent="0.45">
      <c r="A33" s="42">
        <v>26</v>
      </c>
      <c r="B33" s="54" t="s">
        <v>58</v>
      </c>
      <c r="C33" s="42" t="s">
        <v>59</v>
      </c>
      <c r="D33" s="61">
        <v>80</v>
      </c>
      <c r="E33" s="47">
        <f t="shared" si="1"/>
        <v>8</v>
      </c>
      <c r="F33" s="60"/>
      <c r="G33" s="47">
        <f t="shared" si="2"/>
        <v>0</v>
      </c>
      <c r="H33" s="60">
        <v>40.895999999999994</v>
      </c>
      <c r="I33" s="47">
        <f t="shared" si="3"/>
        <v>8.1791999999999998</v>
      </c>
      <c r="J33" s="45">
        <v>85</v>
      </c>
      <c r="K33" s="45">
        <f t="shared" si="4"/>
        <v>12.75</v>
      </c>
      <c r="L33" s="45">
        <v>70</v>
      </c>
      <c r="M33" s="47">
        <f t="shared" si="5"/>
        <v>10.5</v>
      </c>
      <c r="N33" s="60">
        <v>49.259259259259252</v>
      </c>
      <c r="O33" s="47">
        <f t="shared" si="6"/>
        <v>9.8518518518518512</v>
      </c>
      <c r="P33" s="47">
        <f t="shared" si="0"/>
        <v>49.281051851851856</v>
      </c>
      <c r="Q33" s="62" t="str">
        <f t="shared" si="7"/>
        <v>D</v>
      </c>
      <c r="S33" s="25">
        <v>47.41</v>
      </c>
      <c r="T33" s="18" t="s">
        <v>283</v>
      </c>
    </row>
    <row r="34" spans="1:20" x14ac:dyDescent="0.45">
      <c r="A34" s="42">
        <v>27</v>
      </c>
      <c r="B34" s="54" t="s">
        <v>60</v>
      </c>
      <c r="C34" s="42" t="s">
        <v>61</v>
      </c>
      <c r="D34" s="61">
        <v>100</v>
      </c>
      <c r="E34" s="47">
        <f t="shared" si="1"/>
        <v>10</v>
      </c>
      <c r="F34" s="60">
        <v>90.625</v>
      </c>
      <c r="G34" s="47">
        <f t="shared" si="2"/>
        <v>18.125</v>
      </c>
      <c r="H34" s="60">
        <v>86.335999999999999</v>
      </c>
      <c r="I34" s="47">
        <f t="shared" si="3"/>
        <v>17.267199999999999</v>
      </c>
      <c r="J34" s="42">
        <v>80</v>
      </c>
      <c r="K34" s="45">
        <f t="shared" si="4"/>
        <v>12</v>
      </c>
      <c r="L34" s="42">
        <v>70</v>
      </c>
      <c r="M34" s="47">
        <f t="shared" si="5"/>
        <v>10.5</v>
      </c>
      <c r="N34" s="60">
        <v>85.18518518518519</v>
      </c>
      <c r="O34" s="47">
        <f t="shared" si="6"/>
        <v>17.037037037037038</v>
      </c>
      <c r="P34" s="47">
        <f t="shared" si="0"/>
        <v>84.929237037037041</v>
      </c>
      <c r="Q34" s="42" t="str">
        <f t="shared" si="7"/>
        <v>A</v>
      </c>
      <c r="S34" s="25">
        <v>85.8</v>
      </c>
      <c r="T34" s="18" t="s">
        <v>280</v>
      </c>
    </row>
    <row r="35" spans="1:20" x14ac:dyDescent="0.45">
      <c r="A35" s="42">
        <v>28</v>
      </c>
      <c r="B35" s="54" t="s">
        <v>62</v>
      </c>
      <c r="C35" s="42" t="s">
        <v>63</v>
      </c>
      <c r="D35" s="61">
        <v>100</v>
      </c>
      <c r="E35" s="47">
        <f t="shared" si="1"/>
        <v>10</v>
      </c>
      <c r="F35" s="60">
        <v>90.625</v>
      </c>
      <c r="G35" s="47">
        <f t="shared" si="2"/>
        <v>18.125</v>
      </c>
      <c r="H35" s="60">
        <v>86.335999999999999</v>
      </c>
      <c r="I35" s="47">
        <f t="shared" si="3"/>
        <v>17.267199999999999</v>
      </c>
      <c r="J35" s="45">
        <v>92</v>
      </c>
      <c r="K35" s="45">
        <f t="shared" si="4"/>
        <v>13.799999999999999</v>
      </c>
      <c r="L35" s="45">
        <v>70</v>
      </c>
      <c r="M35" s="47">
        <f t="shared" si="5"/>
        <v>10.5</v>
      </c>
      <c r="N35" s="60">
        <v>89.999999999999986</v>
      </c>
      <c r="O35" s="47">
        <f t="shared" si="6"/>
        <v>17.999999999999996</v>
      </c>
      <c r="P35" s="47">
        <f t="shared" si="0"/>
        <v>87.6922</v>
      </c>
      <c r="Q35" s="42" t="str">
        <f t="shared" si="7"/>
        <v>A</v>
      </c>
      <c r="S35" s="25">
        <v>88.33</v>
      </c>
      <c r="T35" s="18" t="s">
        <v>280</v>
      </c>
    </row>
    <row r="36" spans="1:20" ht="15" customHeight="1" x14ac:dyDescent="0.45">
      <c r="A36" s="42">
        <v>29</v>
      </c>
      <c r="B36" s="54" t="s">
        <v>64</v>
      </c>
      <c r="C36" s="42" t="s">
        <v>65</v>
      </c>
      <c r="D36" s="61">
        <v>100</v>
      </c>
      <c r="E36" s="47">
        <f t="shared" si="1"/>
        <v>10</v>
      </c>
      <c r="F36" s="60">
        <v>75</v>
      </c>
      <c r="G36" s="47">
        <f t="shared" si="2"/>
        <v>15</v>
      </c>
      <c r="H36" s="60">
        <v>86.335999999999999</v>
      </c>
      <c r="I36" s="47">
        <f t="shared" si="3"/>
        <v>17.267199999999999</v>
      </c>
      <c r="J36" s="42">
        <v>85</v>
      </c>
      <c r="K36" s="45">
        <f t="shared" si="4"/>
        <v>12.75</v>
      </c>
      <c r="L36" s="42">
        <v>70</v>
      </c>
      <c r="M36" s="47">
        <f t="shared" si="5"/>
        <v>10.5</v>
      </c>
      <c r="N36" s="60">
        <v>91.851851851851848</v>
      </c>
      <c r="O36" s="47">
        <f t="shared" si="6"/>
        <v>18.37037037037037</v>
      </c>
      <c r="P36" s="47">
        <f t="shared" si="0"/>
        <v>83.887570370370369</v>
      </c>
      <c r="Q36" s="42" t="str">
        <f t="shared" si="7"/>
        <v>A</v>
      </c>
      <c r="S36" s="25">
        <v>84.43</v>
      </c>
      <c r="T36" s="18" t="s">
        <v>280</v>
      </c>
    </row>
    <row r="37" spans="1:20" x14ac:dyDescent="0.45">
      <c r="A37" s="42">
        <v>30</v>
      </c>
      <c r="B37" s="54" t="s">
        <v>66</v>
      </c>
      <c r="C37" s="42" t="s">
        <v>67</v>
      </c>
      <c r="D37" s="61">
        <v>100</v>
      </c>
      <c r="E37" s="47">
        <f t="shared" si="1"/>
        <v>10</v>
      </c>
      <c r="F37" s="60">
        <v>87.5</v>
      </c>
      <c r="G37" s="47">
        <f t="shared" si="2"/>
        <v>17.5</v>
      </c>
      <c r="H37" s="60">
        <v>86.335999999999999</v>
      </c>
      <c r="I37" s="47">
        <f t="shared" si="3"/>
        <v>17.267199999999999</v>
      </c>
      <c r="J37" s="45">
        <v>85</v>
      </c>
      <c r="K37" s="45">
        <f t="shared" si="4"/>
        <v>12.75</v>
      </c>
      <c r="L37" s="45">
        <v>70</v>
      </c>
      <c r="M37" s="47">
        <f t="shared" si="5"/>
        <v>10.5</v>
      </c>
      <c r="N37" s="60">
        <v>72.962962962962962</v>
      </c>
      <c r="O37" s="47">
        <f t="shared" si="6"/>
        <v>14.592592592592593</v>
      </c>
      <c r="P37" s="47">
        <f t="shared" si="0"/>
        <v>82.609792592592598</v>
      </c>
      <c r="Q37" s="42" t="str">
        <f t="shared" si="7"/>
        <v>A</v>
      </c>
      <c r="S37" s="25">
        <v>84.1</v>
      </c>
      <c r="T37" s="18" t="s">
        <v>280</v>
      </c>
    </row>
    <row r="38" spans="1:20" x14ac:dyDescent="0.45">
      <c r="A38" s="42">
        <v>31</v>
      </c>
      <c r="B38" s="54" t="s">
        <v>68</v>
      </c>
      <c r="C38" s="42" t="s">
        <v>69</v>
      </c>
      <c r="D38" s="61">
        <v>100</v>
      </c>
      <c r="E38" s="47">
        <f t="shared" si="1"/>
        <v>10</v>
      </c>
      <c r="F38" s="60">
        <v>84.375</v>
      </c>
      <c r="G38" s="47">
        <f t="shared" si="2"/>
        <v>16.875</v>
      </c>
      <c r="H38" s="60">
        <v>81.791999999999987</v>
      </c>
      <c r="I38" s="47">
        <f t="shared" si="3"/>
        <v>16.3584</v>
      </c>
      <c r="J38" s="42">
        <v>83</v>
      </c>
      <c r="K38" s="45">
        <f t="shared" si="4"/>
        <v>12.45</v>
      </c>
      <c r="L38" s="42">
        <v>70</v>
      </c>
      <c r="M38" s="47">
        <f t="shared" si="5"/>
        <v>10.5</v>
      </c>
      <c r="N38" s="60">
        <v>71.481481481481467</v>
      </c>
      <c r="O38" s="47">
        <f t="shared" si="6"/>
        <v>14.296296296296294</v>
      </c>
      <c r="P38" s="47">
        <f t="shared" si="0"/>
        <v>80.479696296296297</v>
      </c>
      <c r="Q38" s="42" t="str">
        <f t="shared" si="7"/>
        <v>A</v>
      </c>
      <c r="S38" s="25">
        <v>81.58</v>
      </c>
      <c r="T38" s="18" t="s">
        <v>280</v>
      </c>
    </row>
    <row r="39" spans="1:20" x14ac:dyDescent="0.45">
      <c r="A39" s="42">
        <v>32</v>
      </c>
      <c r="B39" s="54" t="s">
        <v>70</v>
      </c>
      <c r="C39" s="42" t="s">
        <v>71</v>
      </c>
      <c r="D39" s="61">
        <v>100</v>
      </c>
      <c r="E39" s="47">
        <f t="shared" si="1"/>
        <v>10</v>
      </c>
      <c r="F39" s="60">
        <v>75</v>
      </c>
      <c r="G39" s="47">
        <f t="shared" si="2"/>
        <v>15</v>
      </c>
      <c r="H39" s="60">
        <v>84.063999999999993</v>
      </c>
      <c r="I39" s="47">
        <f t="shared" si="3"/>
        <v>16.812799999999999</v>
      </c>
      <c r="J39" s="42">
        <v>85</v>
      </c>
      <c r="K39" s="45">
        <f t="shared" si="4"/>
        <v>12.75</v>
      </c>
      <c r="L39" s="42">
        <v>70</v>
      </c>
      <c r="M39" s="47">
        <f t="shared" si="5"/>
        <v>10.5</v>
      </c>
      <c r="N39" s="60">
        <v>85.18518518518519</v>
      </c>
      <c r="O39" s="47">
        <f t="shared" si="6"/>
        <v>17.037037037037038</v>
      </c>
      <c r="P39" s="47">
        <f t="shared" si="0"/>
        <v>82.099837037037034</v>
      </c>
      <c r="Q39" s="42" t="str">
        <f t="shared" si="7"/>
        <v>A</v>
      </c>
      <c r="S39" s="25">
        <v>82.75</v>
      </c>
      <c r="T39" s="18" t="s">
        <v>280</v>
      </c>
    </row>
    <row r="40" spans="1:20" x14ac:dyDescent="0.45">
      <c r="A40" s="42">
        <v>33</v>
      </c>
      <c r="B40" s="54" t="s">
        <v>72</v>
      </c>
      <c r="C40" s="42" t="s">
        <v>73</v>
      </c>
      <c r="D40" s="61">
        <v>100</v>
      </c>
      <c r="E40" s="47">
        <f t="shared" si="1"/>
        <v>10</v>
      </c>
      <c r="F40" s="60">
        <v>84.375</v>
      </c>
      <c r="G40" s="47">
        <f t="shared" si="2"/>
        <v>16.875</v>
      </c>
      <c r="H40" s="60">
        <v>79.52</v>
      </c>
      <c r="I40" s="47">
        <f t="shared" si="3"/>
        <v>15.904</v>
      </c>
      <c r="J40" s="42">
        <v>80</v>
      </c>
      <c r="K40" s="45">
        <f t="shared" si="4"/>
        <v>12</v>
      </c>
      <c r="L40" s="42">
        <v>70</v>
      </c>
      <c r="M40" s="47">
        <f t="shared" si="5"/>
        <v>10.5</v>
      </c>
      <c r="N40" s="60">
        <v>89.629629629629648</v>
      </c>
      <c r="O40" s="47">
        <f t="shared" si="6"/>
        <v>17.925925925925931</v>
      </c>
      <c r="P40" s="47">
        <f t="shared" ref="P40:P69" si="8">E40+G40+I40+K40+M40+O40</f>
        <v>83.20492592592592</v>
      </c>
      <c r="Q40" s="42" t="str">
        <f t="shared" si="7"/>
        <v>A</v>
      </c>
      <c r="S40" s="25">
        <v>83.18</v>
      </c>
      <c r="T40" s="18" t="s">
        <v>280</v>
      </c>
    </row>
    <row r="41" spans="1:20" x14ac:dyDescent="0.45">
      <c r="A41" s="42">
        <v>34</v>
      </c>
      <c r="B41" s="54" t="s">
        <v>74</v>
      </c>
      <c r="C41" s="42" t="s">
        <v>75</v>
      </c>
      <c r="D41" s="61">
        <v>100</v>
      </c>
      <c r="E41" s="47">
        <f t="shared" si="1"/>
        <v>10</v>
      </c>
      <c r="F41" s="60">
        <v>81.25</v>
      </c>
      <c r="G41" s="47">
        <f t="shared" si="2"/>
        <v>16.25</v>
      </c>
      <c r="H41" s="60">
        <v>77.24799999999999</v>
      </c>
      <c r="I41" s="47">
        <f t="shared" si="3"/>
        <v>15.449599999999998</v>
      </c>
      <c r="J41" s="42">
        <v>80</v>
      </c>
      <c r="K41" s="45">
        <f t="shared" si="4"/>
        <v>12</v>
      </c>
      <c r="L41" s="42">
        <v>70</v>
      </c>
      <c r="M41" s="47">
        <f t="shared" si="5"/>
        <v>10.5</v>
      </c>
      <c r="N41" s="60">
        <v>84.814814814814824</v>
      </c>
      <c r="O41" s="47">
        <f t="shared" si="6"/>
        <v>16.962962962962965</v>
      </c>
      <c r="P41" s="47">
        <f t="shared" si="8"/>
        <v>81.162562962962966</v>
      </c>
      <c r="Q41" s="42" t="str">
        <f t="shared" si="7"/>
        <v>A</v>
      </c>
      <c r="S41" s="25">
        <v>81.150000000000006</v>
      </c>
      <c r="T41" s="18" t="s">
        <v>280</v>
      </c>
    </row>
    <row r="42" spans="1:20" x14ac:dyDescent="0.45">
      <c r="A42" s="42">
        <v>35</v>
      </c>
      <c r="B42" s="54" t="s">
        <v>76</v>
      </c>
      <c r="C42" s="42" t="s">
        <v>77</v>
      </c>
      <c r="D42" s="61">
        <v>100</v>
      </c>
      <c r="E42" s="47">
        <f t="shared" si="1"/>
        <v>10</v>
      </c>
      <c r="F42" s="60">
        <v>84.375</v>
      </c>
      <c r="G42" s="47">
        <f t="shared" si="2"/>
        <v>16.875</v>
      </c>
      <c r="H42" s="60">
        <v>84.063999999999993</v>
      </c>
      <c r="I42" s="47">
        <f t="shared" si="3"/>
        <v>16.812799999999999</v>
      </c>
      <c r="J42" s="45">
        <v>92</v>
      </c>
      <c r="K42" s="45">
        <f t="shared" si="4"/>
        <v>13.799999999999999</v>
      </c>
      <c r="L42" s="45">
        <v>70</v>
      </c>
      <c r="M42" s="47">
        <f t="shared" si="5"/>
        <v>10.5</v>
      </c>
      <c r="N42" s="60">
        <v>89.259259259259252</v>
      </c>
      <c r="O42" s="47">
        <f t="shared" si="6"/>
        <v>17.851851851851851</v>
      </c>
      <c r="P42" s="47">
        <f t="shared" si="8"/>
        <v>85.839651851851841</v>
      </c>
      <c r="Q42" s="42" t="str">
        <f t="shared" si="7"/>
        <v>A</v>
      </c>
      <c r="S42" s="25">
        <v>86.28</v>
      </c>
      <c r="T42" s="18" t="s">
        <v>280</v>
      </c>
    </row>
    <row r="43" spans="1:20" x14ac:dyDescent="0.45">
      <c r="A43" s="42">
        <v>36</v>
      </c>
      <c r="B43" s="54" t="s">
        <v>78</v>
      </c>
      <c r="C43" s="42" t="s">
        <v>79</v>
      </c>
      <c r="D43" s="61">
        <v>100</v>
      </c>
      <c r="E43" s="47">
        <f t="shared" si="1"/>
        <v>10</v>
      </c>
      <c r="F43" s="60">
        <v>81.25</v>
      </c>
      <c r="G43" s="47">
        <f t="shared" si="2"/>
        <v>16.25</v>
      </c>
      <c r="H43" s="60">
        <v>86.335999999999999</v>
      </c>
      <c r="I43" s="47">
        <f t="shared" si="3"/>
        <v>17.267199999999999</v>
      </c>
      <c r="J43" s="42">
        <v>85</v>
      </c>
      <c r="K43" s="45">
        <f t="shared" si="4"/>
        <v>12.75</v>
      </c>
      <c r="L43" s="42">
        <v>70</v>
      </c>
      <c r="M43" s="47">
        <f t="shared" si="5"/>
        <v>10.5</v>
      </c>
      <c r="N43" s="60">
        <v>77.407407407407419</v>
      </c>
      <c r="O43" s="47">
        <f t="shared" si="6"/>
        <v>15.481481481481485</v>
      </c>
      <c r="P43" s="47">
        <f t="shared" si="8"/>
        <v>82.248681481481484</v>
      </c>
      <c r="Q43" s="42" t="str">
        <f t="shared" si="7"/>
        <v>A</v>
      </c>
      <c r="S43" s="25">
        <v>83.51</v>
      </c>
      <c r="T43" s="18" t="s">
        <v>280</v>
      </c>
    </row>
    <row r="44" spans="1:20" x14ac:dyDescent="0.45">
      <c r="A44" s="42">
        <v>37</v>
      </c>
      <c r="B44" s="54" t="s">
        <v>80</v>
      </c>
      <c r="C44" s="42" t="s">
        <v>81</v>
      </c>
      <c r="D44" s="61">
        <v>100</v>
      </c>
      <c r="E44" s="47">
        <f t="shared" si="1"/>
        <v>10</v>
      </c>
      <c r="F44" s="60">
        <v>90.625</v>
      </c>
      <c r="G44" s="47">
        <f t="shared" si="2"/>
        <v>18.125</v>
      </c>
      <c r="H44" s="60">
        <v>86.335999999999999</v>
      </c>
      <c r="I44" s="47">
        <f t="shared" si="3"/>
        <v>17.267199999999999</v>
      </c>
      <c r="J44" s="45">
        <v>92</v>
      </c>
      <c r="K44" s="45">
        <f t="shared" si="4"/>
        <v>13.799999999999999</v>
      </c>
      <c r="L44" s="45">
        <v>70</v>
      </c>
      <c r="M44" s="47">
        <f t="shared" si="5"/>
        <v>10.5</v>
      </c>
      <c r="N44" s="60">
        <v>96.296296296296291</v>
      </c>
      <c r="O44" s="47">
        <f t="shared" si="6"/>
        <v>19.25925925925926</v>
      </c>
      <c r="P44" s="47">
        <f t="shared" si="8"/>
        <v>88.951459259259252</v>
      </c>
      <c r="Q44" s="42" t="str">
        <f t="shared" si="7"/>
        <v>A</v>
      </c>
      <c r="S44" s="25">
        <v>89.27</v>
      </c>
      <c r="T44" s="18" t="s">
        <v>280</v>
      </c>
    </row>
    <row r="45" spans="1:20" x14ac:dyDescent="0.45">
      <c r="A45" s="42">
        <v>38</v>
      </c>
      <c r="B45" s="54" t="s">
        <v>82</v>
      </c>
      <c r="C45" s="42" t="s">
        <v>83</v>
      </c>
      <c r="D45" s="61">
        <v>40</v>
      </c>
      <c r="E45" s="47">
        <f t="shared" si="1"/>
        <v>4</v>
      </c>
      <c r="F45" s="60">
        <v>81.25</v>
      </c>
      <c r="G45" s="47">
        <f t="shared" si="2"/>
        <v>16.25</v>
      </c>
      <c r="H45" s="60">
        <v>86.335999999999999</v>
      </c>
      <c r="I45" s="47">
        <f t="shared" si="3"/>
        <v>17.267199999999999</v>
      </c>
      <c r="J45" s="42">
        <v>85</v>
      </c>
      <c r="K45" s="45">
        <f t="shared" si="4"/>
        <v>12.75</v>
      </c>
      <c r="L45" s="42">
        <v>70</v>
      </c>
      <c r="M45" s="47">
        <f t="shared" si="5"/>
        <v>10.5</v>
      </c>
      <c r="N45" s="60">
        <v>75.555555555555571</v>
      </c>
      <c r="O45" s="47">
        <f t="shared" si="6"/>
        <v>15.111111111111114</v>
      </c>
      <c r="P45" s="47">
        <f t="shared" si="8"/>
        <v>75.878311111111117</v>
      </c>
      <c r="Q45" s="42" t="str">
        <f t="shared" si="7"/>
        <v>B</v>
      </c>
      <c r="S45" s="25">
        <v>77.23</v>
      </c>
      <c r="T45" s="18" t="s">
        <v>281</v>
      </c>
    </row>
    <row r="46" spans="1:20" x14ac:dyDescent="0.45">
      <c r="A46" s="42">
        <v>39</v>
      </c>
      <c r="B46" s="54" t="s">
        <v>84</v>
      </c>
      <c r="C46" s="42" t="s">
        <v>85</v>
      </c>
      <c r="D46" s="61">
        <v>100</v>
      </c>
      <c r="E46" s="47">
        <f t="shared" si="1"/>
        <v>10</v>
      </c>
      <c r="F46" s="60">
        <v>87.5</v>
      </c>
      <c r="G46" s="47">
        <f t="shared" si="2"/>
        <v>17.5</v>
      </c>
      <c r="H46" s="60">
        <v>86.335999999999999</v>
      </c>
      <c r="I46" s="47">
        <f t="shared" si="3"/>
        <v>17.267199999999999</v>
      </c>
      <c r="J46" s="42">
        <v>85</v>
      </c>
      <c r="K46" s="45">
        <f t="shared" si="4"/>
        <v>12.75</v>
      </c>
      <c r="L46" s="42">
        <v>70</v>
      </c>
      <c r="M46" s="47">
        <f t="shared" si="5"/>
        <v>10.5</v>
      </c>
      <c r="N46" s="60">
        <v>84.444444444444443</v>
      </c>
      <c r="O46" s="47">
        <f t="shared" si="6"/>
        <v>16.888888888888889</v>
      </c>
      <c r="P46" s="47">
        <f t="shared" si="8"/>
        <v>84.906088888888888</v>
      </c>
      <c r="Q46" s="42" t="str">
        <f t="shared" si="7"/>
        <v>A</v>
      </c>
      <c r="S46" s="25">
        <v>85.82</v>
      </c>
      <c r="T46" s="18" t="s">
        <v>280</v>
      </c>
    </row>
    <row r="47" spans="1:20" x14ac:dyDescent="0.45">
      <c r="A47" s="42">
        <v>40</v>
      </c>
      <c r="B47" s="54" t="s">
        <v>86</v>
      </c>
      <c r="C47" s="42" t="s">
        <v>87</v>
      </c>
      <c r="D47" s="61">
        <v>100</v>
      </c>
      <c r="E47" s="47">
        <f t="shared" si="1"/>
        <v>10</v>
      </c>
      <c r="F47" s="60">
        <v>84.375</v>
      </c>
      <c r="G47" s="47">
        <f t="shared" si="2"/>
        <v>16.875</v>
      </c>
      <c r="H47" s="60">
        <v>86.335999999999999</v>
      </c>
      <c r="I47" s="47">
        <f t="shared" si="3"/>
        <v>17.267199999999999</v>
      </c>
      <c r="J47" s="45">
        <v>92</v>
      </c>
      <c r="K47" s="45">
        <f t="shared" si="4"/>
        <v>13.799999999999999</v>
      </c>
      <c r="L47" s="45">
        <v>70</v>
      </c>
      <c r="M47" s="47">
        <f t="shared" si="5"/>
        <v>10.5</v>
      </c>
      <c r="N47" s="60">
        <v>89.259259259259281</v>
      </c>
      <c r="O47" s="47">
        <f t="shared" si="6"/>
        <v>17.851851851851858</v>
      </c>
      <c r="P47" s="47">
        <f t="shared" si="8"/>
        <v>86.294051851851862</v>
      </c>
      <c r="Q47" s="42" t="str">
        <f t="shared" si="7"/>
        <v>A</v>
      </c>
      <c r="S47" s="25">
        <v>86.96</v>
      </c>
      <c r="T47" s="18" t="s">
        <v>280</v>
      </c>
    </row>
    <row r="48" spans="1:20" x14ac:dyDescent="0.45">
      <c r="A48" s="42">
        <v>41</v>
      </c>
      <c r="B48" s="54" t="s">
        <v>88</v>
      </c>
      <c r="C48" s="42" t="s">
        <v>89</v>
      </c>
      <c r="D48" s="61">
        <v>100</v>
      </c>
      <c r="E48" s="47">
        <f t="shared" si="1"/>
        <v>10</v>
      </c>
      <c r="F48" s="60">
        <v>78.125</v>
      </c>
      <c r="G48" s="47">
        <f t="shared" si="2"/>
        <v>15.625</v>
      </c>
      <c r="H48" s="60">
        <v>84.063999999999993</v>
      </c>
      <c r="I48" s="47">
        <f t="shared" si="3"/>
        <v>16.812799999999999</v>
      </c>
      <c r="J48" s="45">
        <v>92</v>
      </c>
      <c r="K48" s="45">
        <f t="shared" si="4"/>
        <v>13.799999999999999</v>
      </c>
      <c r="L48" s="45">
        <v>70</v>
      </c>
      <c r="M48" s="47">
        <f t="shared" si="5"/>
        <v>10.5</v>
      </c>
      <c r="N48" s="60">
        <v>94.074074074074076</v>
      </c>
      <c r="O48" s="47">
        <f t="shared" si="6"/>
        <v>18.814814814814817</v>
      </c>
      <c r="P48" s="47">
        <f t="shared" si="8"/>
        <v>85.552614814814802</v>
      </c>
      <c r="Q48" s="42" t="str">
        <f t="shared" si="7"/>
        <v>A</v>
      </c>
      <c r="S48" s="25">
        <v>85.76</v>
      </c>
      <c r="T48" s="18" t="s">
        <v>280</v>
      </c>
    </row>
    <row r="49" spans="1:20" x14ac:dyDescent="0.45">
      <c r="A49" s="42">
        <v>42</v>
      </c>
      <c r="B49" s="54" t="s">
        <v>90</v>
      </c>
      <c r="C49" s="42" t="s">
        <v>91</v>
      </c>
      <c r="D49" s="61">
        <v>100</v>
      </c>
      <c r="E49" s="47">
        <f t="shared" si="1"/>
        <v>10</v>
      </c>
      <c r="F49" s="60">
        <v>71.875</v>
      </c>
      <c r="G49" s="47">
        <f t="shared" si="2"/>
        <v>14.375</v>
      </c>
      <c r="H49" s="60">
        <v>68.16</v>
      </c>
      <c r="I49" s="47">
        <f t="shared" si="3"/>
        <v>13.632</v>
      </c>
      <c r="J49" s="45">
        <v>92</v>
      </c>
      <c r="K49" s="45">
        <f t="shared" si="4"/>
        <v>13.799999999999999</v>
      </c>
      <c r="L49" s="45">
        <v>70</v>
      </c>
      <c r="M49" s="47">
        <f t="shared" si="5"/>
        <v>10.5</v>
      </c>
      <c r="N49" s="60">
        <v>88.518518518518505</v>
      </c>
      <c r="O49" s="47">
        <f t="shared" si="6"/>
        <v>17.703703703703702</v>
      </c>
      <c r="P49" s="75">
        <f t="shared" si="8"/>
        <v>80.010703703703697</v>
      </c>
      <c r="Q49" s="76" t="str">
        <f t="shared" si="7"/>
        <v>A</v>
      </c>
      <c r="R49" s="77"/>
      <c r="S49" s="78">
        <v>78.900000000000006</v>
      </c>
      <c r="T49" s="79" t="s">
        <v>281</v>
      </c>
    </row>
    <row r="50" spans="1:20" x14ac:dyDescent="0.45">
      <c r="A50" s="42">
        <v>43</v>
      </c>
      <c r="B50" s="54" t="s">
        <v>92</v>
      </c>
      <c r="C50" s="42" t="s">
        <v>93</v>
      </c>
      <c r="D50" s="61">
        <v>100</v>
      </c>
      <c r="E50" s="47">
        <f t="shared" si="1"/>
        <v>10</v>
      </c>
      <c r="F50" s="60">
        <v>87.5</v>
      </c>
      <c r="G50" s="47">
        <f t="shared" si="2"/>
        <v>17.5</v>
      </c>
      <c r="H50" s="60">
        <v>88.60799999999999</v>
      </c>
      <c r="I50" s="47">
        <f t="shared" si="3"/>
        <v>17.721599999999999</v>
      </c>
      <c r="J50" s="45">
        <v>92</v>
      </c>
      <c r="K50" s="45">
        <f t="shared" si="4"/>
        <v>13.799999999999999</v>
      </c>
      <c r="L50" s="45">
        <v>70</v>
      </c>
      <c r="M50" s="47">
        <f t="shared" si="5"/>
        <v>10.5</v>
      </c>
      <c r="N50" s="60">
        <v>85.185185185185176</v>
      </c>
      <c r="O50" s="47">
        <f t="shared" si="6"/>
        <v>17.037037037037035</v>
      </c>
      <c r="P50" s="47">
        <f t="shared" si="8"/>
        <v>86.55863703703703</v>
      </c>
      <c r="Q50" s="42" t="str">
        <f t="shared" si="7"/>
        <v>A</v>
      </c>
      <c r="S50" s="25">
        <v>87.66</v>
      </c>
      <c r="T50" s="18" t="s">
        <v>280</v>
      </c>
    </row>
    <row r="51" spans="1:20" x14ac:dyDescent="0.45">
      <c r="A51" s="42">
        <v>44</v>
      </c>
      <c r="B51" s="54" t="s">
        <v>94</v>
      </c>
      <c r="C51" s="42" t="s">
        <v>95</v>
      </c>
      <c r="D51" s="61">
        <v>100</v>
      </c>
      <c r="E51" s="47">
        <f t="shared" si="1"/>
        <v>10</v>
      </c>
      <c r="F51" s="60">
        <v>87.5</v>
      </c>
      <c r="G51" s="47">
        <f t="shared" si="2"/>
        <v>17.5</v>
      </c>
      <c r="H51" s="60">
        <v>88.60799999999999</v>
      </c>
      <c r="I51" s="47">
        <f t="shared" si="3"/>
        <v>17.721599999999999</v>
      </c>
      <c r="J51" s="42">
        <v>83</v>
      </c>
      <c r="K51" s="45">
        <f t="shared" si="4"/>
        <v>12.45</v>
      </c>
      <c r="L51" s="42">
        <v>70</v>
      </c>
      <c r="M51" s="47">
        <f t="shared" si="5"/>
        <v>10.5</v>
      </c>
      <c r="N51" s="60">
        <v>80.740740740740733</v>
      </c>
      <c r="O51" s="47">
        <f t="shared" si="6"/>
        <v>16.148148148148149</v>
      </c>
      <c r="P51" s="47">
        <f t="shared" si="8"/>
        <v>84.31974814814815</v>
      </c>
      <c r="Q51" s="42" t="str">
        <f t="shared" si="7"/>
        <v>A</v>
      </c>
      <c r="S51" s="25">
        <v>85.64</v>
      </c>
      <c r="T51" s="18" t="s">
        <v>280</v>
      </c>
    </row>
    <row r="52" spans="1:20" x14ac:dyDescent="0.45">
      <c r="A52" s="42">
        <v>45</v>
      </c>
      <c r="B52" s="54" t="s">
        <v>96</v>
      </c>
      <c r="C52" s="42" t="s">
        <v>97</v>
      </c>
      <c r="D52" s="61">
        <v>100</v>
      </c>
      <c r="E52" s="47">
        <f t="shared" si="1"/>
        <v>10</v>
      </c>
      <c r="F52" s="60">
        <v>84.375</v>
      </c>
      <c r="G52" s="47">
        <f t="shared" si="2"/>
        <v>16.875</v>
      </c>
      <c r="H52" s="60">
        <v>81.791999999999987</v>
      </c>
      <c r="I52" s="47">
        <f t="shared" si="3"/>
        <v>16.3584</v>
      </c>
      <c r="J52" s="45">
        <v>85</v>
      </c>
      <c r="K52" s="45">
        <f t="shared" si="4"/>
        <v>12.75</v>
      </c>
      <c r="L52" s="45">
        <v>70</v>
      </c>
      <c r="M52" s="47">
        <f t="shared" si="5"/>
        <v>10.5</v>
      </c>
      <c r="N52" s="60">
        <v>87.407407407407419</v>
      </c>
      <c r="O52" s="47">
        <f t="shared" si="6"/>
        <v>17.481481481481485</v>
      </c>
      <c r="P52" s="47">
        <f t="shared" si="8"/>
        <v>83.964881481481484</v>
      </c>
      <c r="Q52" s="42" t="str">
        <f t="shared" si="7"/>
        <v>A</v>
      </c>
      <c r="S52" s="25">
        <v>84.27</v>
      </c>
      <c r="T52" s="18" t="s">
        <v>280</v>
      </c>
    </row>
    <row r="53" spans="1:20" x14ac:dyDescent="0.45">
      <c r="A53" s="42">
        <v>46</v>
      </c>
      <c r="B53" s="54" t="s">
        <v>98</v>
      </c>
      <c r="C53" s="42" t="s">
        <v>99</v>
      </c>
      <c r="D53" s="61">
        <v>100</v>
      </c>
      <c r="E53" s="47">
        <f t="shared" si="1"/>
        <v>10</v>
      </c>
      <c r="F53" s="60">
        <v>84.375</v>
      </c>
      <c r="G53" s="47">
        <f t="shared" si="2"/>
        <v>16.875</v>
      </c>
      <c r="H53" s="60">
        <v>88.60799999999999</v>
      </c>
      <c r="I53" s="47">
        <f t="shared" si="3"/>
        <v>17.721599999999999</v>
      </c>
      <c r="J53" s="42">
        <v>80</v>
      </c>
      <c r="K53" s="45">
        <f t="shared" si="4"/>
        <v>12</v>
      </c>
      <c r="L53" s="42">
        <v>70</v>
      </c>
      <c r="M53" s="47">
        <f t="shared" si="5"/>
        <v>10.5</v>
      </c>
      <c r="N53" s="60">
        <v>85.18518518518519</v>
      </c>
      <c r="O53" s="47">
        <f t="shared" si="6"/>
        <v>17.037037037037038</v>
      </c>
      <c r="P53" s="47">
        <f t="shared" si="8"/>
        <v>84.133637037037033</v>
      </c>
      <c r="Q53" s="42" t="str">
        <f t="shared" si="7"/>
        <v>A</v>
      </c>
      <c r="S53" s="25">
        <v>85.24</v>
      </c>
      <c r="T53" s="18" t="s">
        <v>280</v>
      </c>
    </row>
    <row r="54" spans="1:20" x14ac:dyDescent="0.45">
      <c r="A54" s="42">
        <v>47</v>
      </c>
      <c r="B54" s="54" t="s">
        <v>100</v>
      </c>
      <c r="C54" s="42" t="s">
        <v>101</v>
      </c>
      <c r="D54" s="61">
        <v>100</v>
      </c>
      <c r="E54" s="47">
        <f t="shared" si="1"/>
        <v>10</v>
      </c>
      <c r="F54" s="60">
        <v>62.5</v>
      </c>
      <c r="G54" s="47">
        <f t="shared" si="2"/>
        <v>12.5</v>
      </c>
      <c r="H54" s="60">
        <v>90.88</v>
      </c>
      <c r="I54" s="47">
        <f t="shared" si="3"/>
        <v>18.175999999999998</v>
      </c>
      <c r="J54" s="42">
        <v>80</v>
      </c>
      <c r="K54" s="45">
        <f t="shared" si="4"/>
        <v>12</v>
      </c>
      <c r="L54" s="42">
        <v>70</v>
      </c>
      <c r="M54" s="47">
        <f t="shared" si="5"/>
        <v>10.5</v>
      </c>
      <c r="N54" s="60">
        <v>85.185185185185205</v>
      </c>
      <c r="O54" s="47">
        <f t="shared" si="6"/>
        <v>17.037037037037042</v>
      </c>
      <c r="P54" s="47">
        <f t="shared" si="8"/>
        <v>80.21303703703704</v>
      </c>
      <c r="Q54" s="42" t="str">
        <f t="shared" si="7"/>
        <v>A</v>
      </c>
      <c r="S54" s="25">
        <v>81.540000000000006</v>
      </c>
      <c r="T54" s="18" t="s">
        <v>280</v>
      </c>
    </row>
    <row r="55" spans="1:20" x14ac:dyDescent="0.45">
      <c r="A55" s="42">
        <v>48</v>
      </c>
      <c r="B55" s="54" t="s">
        <v>102</v>
      </c>
      <c r="C55" s="42" t="s">
        <v>103</v>
      </c>
      <c r="D55" s="61">
        <v>100</v>
      </c>
      <c r="E55" s="47">
        <f t="shared" si="1"/>
        <v>10</v>
      </c>
      <c r="F55" s="60">
        <v>62.5</v>
      </c>
      <c r="G55" s="47">
        <f t="shared" si="2"/>
        <v>12.5</v>
      </c>
      <c r="H55" s="60">
        <v>86.335999999999999</v>
      </c>
      <c r="I55" s="47">
        <f t="shared" si="3"/>
        <v>17.267199999999999</v>
      </c>
      <c r="J55" s="42">
        <v>80</v>
      </c>
      <c r="K55" s="45">
        <f t="shared" si="4"/>
        <v>12</v>
      </c>
      <c r="L55" s="42">
        <v>70</v>
      </c>
      <c r="M55" s="47">
        <f t="shared" si="5"/>
        <v>10.5</v>
      </c>
      <c r="N55" s="60">
        <v>60.370370370370374</v>
      </c>
      <c r="O55" s="47">
        <f t="shared" si="6"/>
        <v>12.074074074074076</v>
      </c>
      <c r="P55" s="47">
        <f t="shared" si="8"/>
        <v>74.341274074074079</v>
      </c>
      <c r="Q55" s="42" t="str">
        <f t="shared" si="7"/>
        <v>B</v>
      </c>
      <c r="S55" s="25">
        <v>76.459999999999994</v>
      </c>
      <c r="T55" s="18" t="s">
        <v>281</v>
      </c>
    </row>
    <row r="56" spans="1:20" x14ac:dyDescent="0.45">
      <c r="A56" s="42">
        <v>49</v>
      </c>
      <c r="B56" s="54" t="s">
        <v>104</v>
      </c>
      <c r="C56" s="42" t="s">
        <v>105</v>
      </c>
      <c r="D56" s="61">
        <v>100</v>
      </c>
      <c r="E56" s="47">
        <f t="shared" si="1"/>
        <v>10</v>
      </c>
      <c r="F56" s="60">
        <v>84.375</v>
      </c>
      <c r="G56" s="47">
        <f t="shared" si="2"/>
        <v>16.875</v>
      </c>
      <c r="H56" s="60">
        <v>54.527999999999992</v>
      </c>
      <c r="I56" s="47">
        <f t="shared" si="3"/>
        <v>10.9056</v>
      </c>
      <c r="J56" s="45">
        <v>85</v>
      </c>
      <c r="K56" s="45">
        <f t="shared" si="4"/>
        <v>12.75</v>
      </c>
      <c r="L56" s="45">
        <v>70</v>
      </c>
      <c r="M56" s="47">
        <f t="shared" si="5"/>
        <v>10.5</v>
      </c>
      <c r="N56" s="60">
        <v>73.333333333333343</v>
      </c>
      <c r="O56" s="47">
        <f t="shared" si="6"/>
        <v>14.66666666666667</v>
      </c>
      <c r="P56" s="47">
        <f t="shared" si="8"/>
        <v>75.697266666666664</v>
      </c>
      <c r="Q56" s="42" t="str">
        <f t="shared" si="7"/>
        <v>B</v>
      </c>
      <c r="S56" s="25">
        <v>73.98</v>
      </c>
      <c r="T56" s="18" t="s">
        <v>281</v>
      </c>
    </row>
    <row r="57" spans="1:20" x14ac:dyDescent="0.45">
      <c r="A57" s="42">
        <v>50</v>
      </c>
      <c r="B57" s="54" t="s">
        <v>106</v>
      </c>
      <c r="C57" s="42" t="s">
        <v>107</v>
      </c>
      <c r="D57" s="61">
        <v>100</v>
      </c>
      <c r="E57" s="47">
        <f t="shared" si="1"/>
        <v>10</v>
      </c>
      <c r="F57" s="60">
        <v>87.5</v>
      </c>
      <c r="G57" s="47">
        <f t="shared" si="2"/>
        <v>17.5</v>
      </c>
      <c r="H57" s="60">
        <v>84.063999999999993</v>
      </c>
      <c r="I57" s="47">
        <f t="shared" si="3"/>
        <v>16.812799999999999</v>
      </c>
      <c r="J57" s="42">
        <v>83</v>
      </c>
      <c r="K57" s="45">
        <f t="shared" si="4"/>
        <v>12.45</v>
      </c>
      <c r="L57" s="42">
        <v>70</v>
      </c>
      <c r="M57" s="47">
        <f t="shared" si="5"/>
        <v>10.5</v>
      </c>
      <c r="N57" s="60">
        <v>73.333333333333343</v>
      </c>
      <c r="O57" s="47">
        <f t="shared" si="6"/>
        <v>14.66666666666667</v>
      </c>
      <c r="P57" s="47">
        <f t="shared" si="8"/>
        <v>81.92946666666667</v>
      </c>
      <c r="Q57" s="42" t="str">
        <f t="shared" si="7"/>
        <v>A</v>
      </c>
      <c r="S57" s="25">
        <v>83.17</v>
      </c>
      <c r="T57" s="18" t="s">
        <v>280</v>
      </c>
    </row>
    <row r="58" spans="1:20" x14ac:dyDescent="0.45">
      <c r="A58" s="42">
        <v>51</v>
      </c>
      <c r="B58" s="54" t="s">
        <v>108</v>
      </c>
      <c r="C58" s="42" t="s">
        <v>109</v>
      </c>
      <c r="D58" s="61">
        <v>100</v>
      </c>
      <c r="E58" s="47">
        <f t="shared" si="1"/>
        <v>10</v>
      </c>
      <c r="F58" s="60">
        <v>81.25</v>
      </c>
      <c r="G58" s="47">
        <f t="shared" si="2"/>
        <v>16.25</v>
      </c>
      <c r="H58" s="60">
        <v>84.063999999999993</v>
      </c>
      <c r="I58" s="47">
        <f t="shared" si="3"/>
        <v>16.812799999999999</v>
      </c>
      <c r="J58" s="42">
        <v>85</v>
      </c>
      <c r="K58" s="45">
        <f t="shared" si="4"/>
        <v>12.75</v>
      </c>
      <c r="L58" s="42">
        <v>70</v>
      </c>
      <c r="M58" s="47">
        <f t="shared" si="5"/>
        <v>10.5</v>
      </c>
      <c r="N58" s="60">
        <v>80.370370370370381</v>
      </c>
      <c r="O58" s="47">
        <f t="shared" si="6"/>
        <v>16.074074074074076</v>
      </c>
      <c r="P58" s="47">
        <f t="shared" si="8"/>
        <v>82.386874074074072</v>
      </c>
      <c r="Q58" s="42" t="str">
        <f t="shared" si="7"/>
        <v>A</v>
      </c>
      <c r="S58" s="25">
        <v>83.27</v>
      </c>
      <c r="T58" s="18" t="s">
        <v>280</v>
      </c>
    </row>
    <row r="59" spans="1:20" x14ac:dyDescent="0.45">
      <c r="A59" s="42">
        <v>52</v>
      </c>
      <c r="B59" s="54" t="s">
        <v>110</v>
      </c>
      <c r="C59" s="42" t="s">
        <v>111</v>
      </c>
      <c r="D59" s="61">
        <v>100</v>
      </c>
      <c r="E59" s="47">
        <f t="shared" si="1"/>
        <v>10</v>
      </c>
      <c r="F59" s="60">
        <v>93.75</v>
      </c>
      <c r="G59" s="47">
        <f t="shared" si="2"/>
        <v>18.75</v>
      </c>
      <c r="H59" s="60">
        <v>81.791999999999987</v>
      </c>
      <c r="I59" s="47">
        <f t="shared" si="3"/>
        <v>16.3584</v>
      </c>
      <c r="J59" s="45">
        <v>85</v>
      </c>
      <c r="K59" s="45">
        <f t="shared" si="4"/>
        <v>12.75</v>
      </c>
      <c r="L59" s="45">
        <v>70</v>
      </c>
      <c r="M59" s="47">
        <f t="shared" si="5"/>
        <v>10.5</v>
      </c>
      <c r="N59" s="60">
        <v>88.888888888888886</v>
      </c>
      <c r="O59" s="47">
        <f t="shared" si="6"/>
        <v>17.777777777777779</v>
      </c>
      <c r="P59" s="47">
        <f t="shared" si="8"/>
        <v>86.136177777777789</v>
      </c>
      <c r="Q59" s="42" t="str">
        <f t="shared" si="7"/>
        <v>A</v>
      </c>
      <c r="S59" s="25">
        <v>86.37</v>
      </c>
      <c r="T59" s="18" t="s">
        <v>280</v>
      </c>
    </row>
    <row r="60" spans="1:20" x14ac:dyDescent="0.45">
      <c r="A60" s="42">
        <v>53</v>
      </c>
      <c r="B60" s="54" t="s">
        <v>112</v>
      </c>
      <c r="C60" s="42" t="s">
        <v>113</v>
      </c>
      <c r="D60" s="61">
        <v>100</v>
      </c>
      <c r="E60" s="47">
        <f t="shared" si="1"/>
        <v>10</v>
      </c>
      <c r="F60" s="60">
        <v>93.75</v>
      </c>
      <c r="G60" s="47">
        <f t="shared" si="2"/>
        <v>18.75</v>
      </c>
      <c r="H60" s="60">
        <v>88.60799999999999</v>
      </c>
      <c r="I60" s="47">
        <f t="shared" si="3"/>
        <v>17.721599999999999</v>
      </c>
      <c r="J60" s="42">
        <v>83</v>
      </c>
      <c r="K60" s="45">
        <f t="shared" si="4"/>
        <v>12.45</v>
      </c>
      <c r="L60" s="42">
        <v>70</v>
      </c>
      <c r="M60" s="47">
        <f t="shared" si="5"/>
        <v>10.5</v>
      </c>
      <c r="N60" s="60">
        <v>81.111111111111143</v>
      </c>
      <c r="O60" s="47">
        <f t="shared" si="6"/>
        <v>16.222222222222229</v>
      </c>
      <c r="P60" s="47">
        <f t="shared" si="8"/>
        <v>85.643822222222227</v>
      </c>
      <c r="Q60" s="42" t="str">
        <f t="shared" si="7"/>
        <v>A</v>
      </c>
      <c r="S60" s="25">
        <v>86.95</v>
      </c>
      <c r="T60" s="18" t="s">
        <v>280</v>
      </c>
    </row>
    <row r="61" spans="1:20" x14ac:dyDescent="0.45">
      <c r="A61" s="42">
        <v>54</v>
      </c>
      <c r="B61" s="54" t="s">
        <v>114</v>
      </c>
      <c r="C61" s="42" t="s">
        <v>115</v>
      </c>
      <c r="D61" s="61">
        <v>100</v>
      </c>
      <c r="E61" s="47">
        <f t="shared" si="1"/>
        <v>10</v>
      </c>
      <c r="F61" s="60">
        <v>78.125</v>
      </c>
      <c r="G61" s="47">
        <f t="shared" si="2"/>
        <v>15.625</v>
      </c>
      <c r="H61" s="60">
        <v>81.791999999999987</v>
      </c>
      <c r="I61" s="47">
        <f t="shared" si="3"/>
        <v>16.3584</v>
      </c>
      <c r="J61" s="42">
        <v>83</v>
      </c>
      <c r="K61" s="45">
        <f t="shared" si="4"/>
        <v>12.45</v>
      </c>
      <c r="L61" s="42">
        <v>70</v>
      </c>
      <c r="M61" s="47">
        <f t="shared" si="5"/>
        <v>10.5</v>
      </c>
      <c r="N61" s="60">
        <v>78.518518518518519</v>
      </c>
      <c r="O61" s="47">
        <f t="shared" si="6"/>
        <v>15.703703703703704</v>
      </c>
      <c r="P61" s="47">
        <f t="shared" si="8"/>
        <v>80.637103703703715</v>
      </c>
      <c r="Q61" s="42" t="str">
        <f t="shared" si="7"/>
        <v>A</v>
      </c>
      <c r="S61" s="25">
        <v>81.39</v>
      </c>
      <c r="T61" s="18" t="s">
        <v>280</v>
      </c>
    </row>
    <row r="62" spans="1:20" x14ac:dyDescent="0.45">
      <c r="A62" s="42">
        <v>55</v>
      </c>
      <c r="B62" s="54" t="s">
        <v>116</v>
      </c>
      <c r="C62" s="42" t="s">
        <v>117</v>
      </c>
      <c r="D62" s="61">
        <v>100</v>
      </c>
      <c r="E62" s="47">
        <f t="shared" si="1"/>
        <v>10</v>
      </c>
      <c r="F62" s="60">
        <v>90.625</v>
      </c>
      <c r="G62" s="47">
        <f t="shared" si="2"/>
        <v>18.125</v>
      </c>
      <c r="H62" s="60">
        <v>74.975999999999999</v>
      </c>
      <c r="I62" s="47">
        <f t="shared" si="3"/>
        <v>14.995200000000001</v>
      </c>
      <c r="J62" s="42">
        <v>85</v>
      </c>
      <c r="K62" s="45">
        <f t="shared" si="4"/>
        <v>12.75</v>
      </c>
      <c r="L62" s="42">
        <v>70</v>
      </c>
      <c r="M62" s="47">
        <f t="shared" si="5"/>
        <v>10.5</v>
      </c>
      <c r="N62" s="60">
        <v>75.555555555555557</v>
      </c>
      <c r="O62" s="47">
        <f t="shared" si="6"/>
        <v>15.111111111111112</v>
      </c>
      <c r="P62" s="47">
        <f t="shared" si="8"/>
        <v>81.481311111111111</v>
      </c>
      <c r="Q62" s="42" t="str">
        <f t="shared" si="7"/>
        <v>A</v>
      </c>
      <c r="S62" s="25">
        <v>81.7</v>
      </c>
      <c r="T62" s="18" t="s">
        <v>280</v>
      </c>
    </row>
    <row r="63" spans="1:20" x14ac:dyDescent="0.45">
      <c r="A63" s="42">
        <v>56</v>
      </c>
      <c r="B63" s="54" t="s">
        <v>118</v>
      </c>
      <c r="C63" s="42" t="s">
        <v>119</v>
      </c>
      <c r="D63" s="61">
        <v>100</v>
      </c>
      <c r="E63" s="47">
        <f t="shared" si="1"/>
        <v>10</v>
      </c>
      <c r="F63" s="60">
        <v>84.375</v>
      </c>
      <c r="G63" s="47">
        <f t="shared" si="2"/>
        <v>16.875</v>
      </c>
      <c r="H63" s="60">
        <v>77.24799999999999</v>
      </c>
      <c r="I63" s="47">
        <f t="shared" si="3"/>
        <v>15.449599999999998</v>
      </c>
      <c r="J63" s="42">
        <v>80</v>
      </c>
      <c r="K63" s="45">
        <f t="shared" si="4"/>
        <v>12</v>
      </c>
      <c r="L63" s="42">
        <v>70</v>
      </c>
      <c r="M63" s="47">
        <f t="shared" si="5"/>
        <v>10.5</v>
      </c>
      <c r="N63" s="60">
        <v>77.407407407407419</v>
      </c>
      <c r="O63" s="47">
        <f t="shared" si="6"/>
        <v>15.481481481481485</v>
      </c>
      <c r="P63" s="47">
        <f t="shared" si="8"/>
        <v>80.306081481481485</v>
      </c>
      <c r="Q63" s="42" t="str">
        <f t="shared" si="7"/>
        <v>A</v>
      </c>
      <c r="S63" s="25">
        <v>80.66</v>
      </c>
      <c r="T63" s="18" t="s">
        <v>280</v>
      </c>
    </row>
    <row r="64" spans="1:20" x14ac:dyDescent="0.45">
      <c r="A64" s="42">
        <v>57</v>
      </c>
      <c r="B64" s="54" t="s">
        <v>120</v>
      </c>
      <c r="C64" s="42" t="s">
        <v>121</v>
      </c>
      <c r="D64" s="61">
        <v>100</v>
      </c>
      <c r="E64" s="47">
        <f t="shared" si="1"/>
        <v>10</v>
      </c>
      <c r="F64" s="60">
        <v>84.375</v>
      </c>
      <c r="G64" s="47">
        <f t="shared" si="2"/>
        <v>16.875</v>
      </c>
      <c r="H64" s="60">
        <v>79.52</v>
      </c>
      <c r="I64" s="47">
        <f t="shared" si="3"/>
        <v>15.904</v>
      </c>
      <c r="J64" s="45">
        <v>85</v>
      </c>
      <c r="K64" s="45">
        <f t="shared" si="4"/>
        <v>12.75</v>
      </c>
      <c r="L64" s="45">
        <v>70</v>
      </c>
      <c r="M64" s="47">
        <f t="shared" si="5"/>
        <v>10.5</v>
      </c>
      <c r="N64" s="60">
        <v>75.555555555555557</v>
      </c>
      <c r="O64" s="47">
        <f t="shared" si="6"/>
        <v>15.111111111111112</v>
      </c>
      <c r="P64" s="47">
        <f t="shared" si="8"/>
        <v>81.140111111111111</v>
      </c>
      <c r="Q64" s="42" t="str">
        <f t="shared" si="7"/>
        <v>A</v>
      </c>
      <c r="S64" s="25">
        <v>81.81</v>
      </c>
      <c r="T64" s="18" t="s">
        <v>280</v>
      </c>
    </row>
    <row r="65" spans="1:20" x14ac:dyDescent="0.45">
      <c r="A65" s="42">
        <v>58</v>
      </c>
      <c r="B65" s="54" t="s">
        <v>122</v>
      </c>
      <c r="C65" s="42" t="s">
        <v>123</v>
      </c>
      <c r="D65" s="61">
        <v>100</v>
      </c>
      <c r="E65" s="47">
        <f t="shared" si="1"/>
        <v>10</v>
      </c>
      <c r="F65" s="60">
        <v>78.125</v>
      </c>
      <c r="G65" s="47">
        <f t="shared" si="2"/>
        <v>15.625</v>
      </c>
      <c r="H65" s="60">
        <v>84.063999999999993</v>
      </c>
      <c r="I65" s="47">
        <f t="shared" si="3"/>
        <v>16.812799999999999</v>
      </c>
      <c r="J65" s="42">
        <v>85</v>
      </c>
      <c r="K65" s="45">
        <f t="shared" si="4"/>
        <v>12.75</v>
      </c>
      <c r="L65" s="42">
        <v>70</v>
      </c>
      <c r="M65" s="47">
        <f t="shared" si="5"/>
        <v>10.5</v>
      </c>
      <c r="N65" s="60">
        <v>74.444444444444443</v>
      </c>
      <c r="O65" s="47">
        <f t="shared" si="6"/>
        <v>14.888888888888889</v>
      </c>
      <c r="P65" s="47">
        <f t="shared" si="8"/>
        <v>80.576688888888881</v>
      </c>
      <c r="Q65" s="42" t="str">
        <f t="shared" si="7"/>
        <v>A</v>
      </c>
      <c r="S65" s="25">
        <v>81.760000000000005</v>
      </c>
      <c r="T65" s="18" t="s">
        <v>280</v>
      </c>
    </row>
    <row r="66" spans="1:20" x14ac:dyDescent="0.45">
      <c r="A66" s="42">
        <v>59</v>
      </c>
      <c r="B66" s="54" t="s">
        <v>124</v>
      </c>
      <c r="C66" s="42" t="s">
        <v>125</v>
      </c>
      <c r="D66" s="61">
        <v>60</v>
      </c>
      <c r="E66" s="47">
        <f t="shared" si="1"/>
        <v>6</v>
      </c>
      <c r="F66" s="60">
        <v>78.125</v>
      </c>
      <c r="G66" s="47">
        <f t="shared" si="2"/>
        <v>15.625</v>
      </c>
      <c r="H66" s="63">
        <v>79.248000000000005</v>
      </c>
      <c r="I66" s="47">
        <f t="shared" si="3"/>
        <v>15.849600000000002</v>
      </c>
      <c r="J66" s="42">
        <v>85</v>
      </c>
      <c r="K66" s="45">
        <f t="shared" si="4"/>
        <v>12.75</v>
      </c>
      <c r="L66" s="42">
        <v>70</v>
      </c>
      <c r="M66" s="47">
        <f t="shared" si="5"/>
        <v>10.5</v>
      </c>
      <c r="N66" s="60">
        <v>92.222222222222229</v>
      </c>
      <c r="O66" s="47">
        <f t="shared" si="6"/>
        <v>18.444444444444446</v>
      </c>
      <c r="P66" s="47">
        <f t="shared" si="8"/>
        <v>79.169044444444452</v>
      </c>
      <c r="Q66" s="42" t="str">
        <f t="shared" si="7"/>
        <v>A</v>
      </c>
      <c r="S66" s="25">
        <v>79.28</v>
      </c>
      <c r="T66" s="18" t="s">
        <v>280</v>
      </c>
    </row>
    <row r="67" spans="1:20" x14ac:dyDescent="0.45">
      <c r="A67" s="42">
        <v>60</v>
      </c>
      <c r="B67" s="54" t="s">
        <v>126</v>
      </c>
      <c r="C67" s="42" t="s">
        <v>127</v>
      </c>
      <c r="D67" s="61">
        <v>100</v>
      </c>
      <c r="E67" s="47">
        <f t="shared" si="1"/>
        <v>10</v>
      </c>
      <c r="F67" s="60">
        <v>93.75</v>
      </c>
      <c r="G67" s="47">
        <f t="shared" si="2"/>
        <v>18.75</v>
      </c>
      <c r="H67" s="60">
        <v>84.063999999999993</v>
      </c>
      <c r="I67" s="47">
        <f t="shared" si="3"/>
        <v>16.812799999999999</v>
      </c>
      <c r="J67" s="42">
        <v>83</v>
      </c>
      <c r="K67" s="45">
        <f t="shared" si="4"/>
        <v>12.45</v>
      </c>
      <c r="L67" s="42">
        <v>70</v>
      </c>
      <c r="M67" s="47">
        <f t="shared" si="5"/>
        <v>10.5</v>
      </c>
      <c r="N67" s="60">
        <v>68.148148148148152</v>
      </c>
      <c r="O67" s="47">
        <f t="shared" si="6"/>
        <v>13.629629629629632</v>
      </c>
      <c r="P67" s="47">
        <f t="shared" si="8"/>
        <v>82.142429629629632</v>
      </c>
      <c r="Q67" s="42" t="str">
        <f t="shared" si="7"/>
        <v>A</v>
      </c>
      <c r="S67" s="25">
        <v>83.64</v>
      </c>
      <c r="T67" s="18" t="s">
        <v>280</v>
      </c>
    </row>
    <row r="68" spans="1:20" x14ac:dyDescent="0.45">
      <c r="A68" s="42">
        <v>61</v>
      </c>
      <c r="B68" s="54" t="s">
        <v>128</v>
      </c>
      <c r="C68" s="42" t="s">
        <v>129</v>
      </c>
      <c r="D68" s="61">
        <v>100</v>
      </c>
      <c r="E68" s="47">
        <f t="shared" si="1"/>
        <v>10</v>
      </c>
      <c r="F68" s="60">
        <v>90.625</v>
      </c>
      <c r="G68" s="47">
        <f t="shared" si="2"/>
        <v>18.125</v>
      </c>
      <c r="H68" s="60">
        <v>79.52</v>
      </c>
      <c r="I68" s="47">
        <f t="shared" si="3"/>
        <v>15.904</v>
      </c>
      <c r="J68" s="42">
        <v>83</v>
      </c>
      <c r="K68" s="45">
        <f t="shared" si="4"/>
        <v>12.45</v>
      </c>
      <c r="L68" s="42">
        <v>70</v>
      </c>
      <c r="M68" s="47">
        <f t="shared" si="5"/>
        <v>10.5</v>
      </c>
      <c r="N68" s="60">
        <v>81.111111111111114</v>
      </c>
      <c r="O68" s="47">
        <f t="shared" si="6"/>
        <v>16.222222222222225</v>
      </c>
      <c r="P68" s="47">
        <f t="shared" si="8"/>
        <v>83.201222222222228</v>
      </c>
      <c r="Q68" s="42" t="str">
        <f t="shared" ref="Q68:Q69" si="9">IF(P68&gt;=79,"A",IF(P68&gt;=68,"B",IF(P68&gt;=58,"C",IF(P68&gt;=41,"D","E"))))</f>
        <v>A</v>
      </c>
      <c r="S68" s="25">
        <v>83.6</v>
      </c>
      <c r="T68" s="18" t="s">
        <v>280</v>
      </c>
    </row>
    <row r="69" spans="1:20" x14ac:dyDescent="0.45">
      <c r="A69" s="42">
        <v>62</v>
      </c>
      <c r="B69" s="54" t="s">
        <v>130</v>
      </c>
      <c r="C69" s="42" t="s">
        <v>131</v>
      </c>
      <c r="D69" s="61">
        <v>100</v>
      </c>
      <c r="E69" s="47">
        <f t="shared" si="1"/>
        <v>10</v>
      </c>
      <c r="F69" s="60">
        <v>81.25</v>
      </c>
      <c r="G69" s="47">
        <f t="shared" ref="G69" si="10">20%*F69</f>
        <v>16.25</v>
      </c>
      <c r="H69" s="60">
        <v>77.24799999999999</v>
      </c>
      <c r="I69" s="47">
        <f t="shared" ref="I69" si="11">20%*H69</f>
        <v>15.449599999999998</v>
      </c>
      <c r="J69" s="45">
        <v>92</v>
      </c>
      <c r="K69" s="45">
        <f t="shared" si="4"/>
        <v>13.799999999999999</v>
      </c>
      <c r="L69" s="45">
        <v>70</v>
      </c>
      <c r="M69" s="47">
        <f t="shared" si="5"/>
        <v>10.5</v>
      </c>
      <c r="N69" s="60">
        <v>73.703703703703709</v>
      </c>
      <c r="O69" s="47">
        <f t="shared" ref="O69" si="12">20%*N69</f>
        <v>14.740740740740742</v>
      </c>
      <c r="P69" s="47">
        <f t="shared" si="8"/>
        <v>80.740340740740734</v>
      </c>
      <c r="Q69" s="42" t="str">
        <f t="shared" si="9"/>
        <v>A</v>
      </c>
      <c r="S69" s="25">
        <v>81.28</v>
      </c>
      <c r="T69" s="18" t="s">
        <v>280</v>
      </c>
    </row>
    <row r="70" spans="1:20" x14ac:dyDescent="0.45">
      <c r="A70" s="42">
        <v>63</v>
      </c>
      <c r="B70" s="54" t="s">
        <v>289</v>
      </c>
      <c r="C70" s="42"/>
      <c r="D70" s="61">
        <v>60</v>
      </c>
      <c r="E70" s="47">
        <f t="shared" si="1"/>
        <v>6</v>
      </c>
      <c r="F70" s="60">
        <v>40.625</v>
      </c>
      <c r="G70" s="47">
        <f t="shared" ref="G70:G72" si="13">20%*F70</f>
        <v>8.125</v>
      </c>
      <c r="H70" s="60">
        <v>90.88</v>
      </c>
      <c r="I70" s="47">
        <f t="shared" ref="I70:I72" si="14">20%*H70</f>
        <v>18.175999999999998</v>
      </c>
      <c r="J70" s="42">
        <v>80</v>
      </c>
      <c r="K70" s="45">
        <f t="shared" si="4"/>
        <v>12</v>
      </c>
      <c r="L70" s="42">
        <v>70</v>
      </c>
      <c r="M70" s="47">
        <f t="shared" si="5"/>
        <v>10.5</v>
      </c>
      <c r="N70" s="60">
        <v>68.888888888888886</v>
      </c>
      <c r="O70" s="47">
        <f t="shared" ref="O70:O72" si="15">20%*N70</f>
        <v>13.777777777777779</v>
      </c>
      <c r="P70" s="47">
        <f t="shared" ref="P70:P72" si="16">E70+G70+I70+K70+M70+O70</f>
        <v>68.578777777777788</v>
      </c>
      <c r="Q70" s="42" t="str">
        <f t="shared" ref="Q70:Q72" si="17">IF(P70&gt;=79,"A",IF(P70&gt;=68,"B",IF(P70&gt;=58,"C",IF(P70&gt;=41,"D","E"))))</f>
        <v>B</v>
      </c>
      <c r="S70" s="18">
        <v>70.72</v>
      </c>
      <c r="T70" s="18" t="s">
        <v>281</v>
      </c>
    </row>
    <row r="71" spans="1:20" x14ac:dyDescent="0.45">
      <c r="A71" s="42">
        <v>64</v>
      </c>
      <c r="B71" s="54" t="s">
        <v>291</v>
      </c>
      <c r="C71" s="42"/>
      <c r="D71" s="61">
        <v>100</v>
      </c>
      <c r="E71" s="47">
        <f>10%*D71</f>
        <v>10</v>
      </c>
      <c r="F71" s="60">
        <v>87.5</v>
      </c>
      <c r="G71" s="47">
        <f>20%*F71</f>
        <v>17.5</v>
      </c>
      <c r="H71" s="60">
        <v>84.063999999999993</v>
      </c>
      <c r="I71" s="47">
        <f>20%*H71</f>
        <v>16.812799999999999</v>
      </c>
      <c r="J71" s="42">
        <v>85</v>
      </c>
      <c r="K71" s="45">
        <f>15%*J71</f>
        <v>12.75</v>
      </c>
      <c r="L71" s="42">
        <v>70</v>
      </c>
      <c r="M71" s="47">
        <f>15%*L71</f>
        <v>10.5</v>
      </c>
      <c r="N71" s="60">
        <v>47.777777777777779</v>
      </c>
      <c r="O71" s="47">
        <f>20%*N71</f>
        <v>9.5555555555555554</v>
      </c>
      <c r="P71" s="75">
        <f>E71+G71+I71+K71+M71+O71</f>
        <v>77.118355555555553</v>
      </c>
      <c r="Q71" s="76" t="str">
        <f>IF(P71&gt;=79,"A",IF(P71&gt;=68,"B",IF(P71&gt;=58,"C",IF(P71&gt;=41,"D","E"))))</f>
        <v>B</v>
      </c>
      <c r="R71" s="77"/>
      <c r="S71" s="80">
        <v>79.64</v>
      </c>
      <c r="T71" s="80" t="s">
        <v>280</v>
      </c>
    </row>
    <row r="72" spans="1:20" x14ac:dyDescent="0.45">
      <c r="A72" s="42">
        <v>65</v>
      </c>
      <c r="B72" s="54" t="s">
        <v>290</v>
      </c>
      <c r="C72" s="42"/>
      <c r="D72" s="61">
        <v>60</v>
      </c>
      <c r="E72" s="47">
        <f t="shared" si="1"/>
        <v>6</v>
      </c>
      <c r="F72" s="60">
        <v>56.25</v>
      </c>
      <c r="G72" s="47">
        <f t="shared" si="13"/>
        <v>11.25</v>
      </c>
      <c r="H72" s="60">
        <v>54.527999999999992</v>
      </c>
      <c r="I72" s="47">
        <f t="shared" si="14"/>
        <v>10.9056</v>
      </c>
      <c r="J72" s="42">
        <v>80</v>
      </c>
      <c r="K72" s="45">
        <f t="shared" ref="K72" si="18">15%*J72</f>
        <v>12</v>
      </c>
      <c r="L72" s="42">
        <v>70</v>
      </c>
      <c r="M72" s="47">
        <f t="shared" ref="M72" si="19">15%*L72</f>
        <v>10.5</v>
      </c>
      <c r="N72" s="60">
        <v>60</v>
      </c>
      <c r="O72" s="47">
        <f t="shared" si="15"/>
        <v>12</v>
      </c>
      <c r="P72" s="47">
        <f t="shared" si="16"/>
        <v>62.6556</v>
      </c>
      <c r="Q72" s="42" t="str">
        <f t="shared" si="17"/>
        <v>C</v>
      </c>
      <c r="S72" s="65">
        <v>61.61</v>
      </c>
      <c r="T72" s="65" t="s">
        <v>282</v>
      </c>
    </row>
    <row r="74" spans="1:20" x14ac:dyDescent="0.45">
      <c r="A74" s="56"/>
      <c r="B74" s="57"/>
      <c r="C74" s="56"/>
      <c r="E74" s="58"/>
      <c r="F74" s="56"/>
      <c r="G74" s="58"/>
      <c r="H74" s="56"/>
      <c r="I74" s="58"/>
      <c r="J74" s="56"/>
      <c r="K74" s="59"/>
      <c r="L74" s="56"/>
      <c r="M74" s="58"/>
      <c r="N74" s="57"/>
      <c r="O74" s="58"/>
      <c r="P74" s="58"/>
      <c r="Q74" s="56"/>
    </row>
    <row r="75" spans="1:20" x14ac:dyDescent="0.45">
      <c r="A75" s="56"/>
      <c r="B75" s="57"/>
      <c r="C75" s="56"/>
      <c r="D75" s="56"/>
      <c r="E75" s="58"/>
      <c r="F75" s="56"/>
      <c r="G75" s="58"/>
      <c r="H75" s="56"/>
      <c r="I75" s="58"/>
      <c r="J75" s="56"/>
      <c r="K75" s="59"/>
      <c r="L75" s="56"/>
      <c r="M75" s="58"/>
      <c r="N75" s="57"/>
      <c r="O75" s="58"/>
      <c r="P75" s="58"/>
      <c r="Q75" s="56"/>
    </row>
    <row r="76" spans="1:20" x14ac:dyDescent="0.45">
      <c r="A76" s="56"/>
      <c r="B76" s="57"/>
      <c r="C76" s="56"/>
      <c r="D76" s="56"/>
      <c r="E76" s="58"/>
      <c r="F76" s="56"/>
      <c r="G76" s="58"/>
      <c r="H76" s="56"/>
      <c r="I76" s="58"/>
      <c r="J76" s="56"/>
      <c r="K76" s="59"/>
      <c r="L76" s="56"/>
      <c r="M76" s="58"/>
      <c r="N76" s="57"/>
      <c r="O76" s="58"/>
      <c r="P76" s="58"/>
      <c r="Q76" s="56"/>
    </row>
    <row r="77" spans="1:20" x14ac:dyDescent="0.45">
      <c r="A77" s="56"/>
      <c r="B77" s="57"/>
      <c r="C77" s="56"/>
      <c r="D77" s="56"/>
      <c r="E77" s="58"/>
      <c r="F77" s="56"/>
      <c r="G77" s="58"/>
      <c r="H77" s="56"/>
      <c r="I77" s="58"/>
      <c r="J77" s="56"/>
      <c r="K77" s="59"/>
      <c r="L77" s="56"/>
      <c r="M77" s="58"/>
      <c r="N77" s="57"/>
      <c r="O77" s="58"/>
      <c r="P77" s="58"/>
      <c r="Q77" s="56"/>
    </row>
    <row r="78" spans="1:20" x14ac:dyDescent="0.45">
      <c r="A78" s="56"/>
      <c r="B78" s="57"/>
      <c r="C78" s="56"/>
      <c r="D78" s="56"/>
      <c r="E78" s="58"/>
      <c r="F78" s="56"/>
      <c r="G78" s="58"/>
      <c r="H78" s="56"/>
      <c r="I78" s="58"/>
      <c r="J78" s="56"/>
      <c r="K78" s="59"/>
      <c r="L78" s="56"/>
      <c r="M78" s="58"/>
      <c r="N78" s="57"/>
      <c r="O78" s="58"/>
      <c r="P78" s="58"/>
      <c r="Q78" s="56"/>
    </row>
    <row r="79" spans="1:20" x14ac:dyDescent="0.45">
      <c r="A79" s="56"/>
      <c r="B79" s="57"/>
      <c r="C79" s="56"/>
      <c r="D79" s="56"/>
      <c r="E79" s="58"/>
      <c r="F79" s="56"/>
      <c r="G79" s="58"/>
      <c r="H79" s="56"/>
      <c r="I79" s="58"/>
      <c r="J79" s="56"/>
      <c r="K79" s="59"/>
      <c r="L79" s="56"/>
      <c r="M79" s="58"/>
      <c r="N79" s="57"/>
      <c r="O79" s="58"/>
      <c r="P79" s="58"/>
      <c r="Q79" s="56"/>
    </row>
    <row r="80" spans="1:20" x14ac:dyDescent="0.45">
      <c r="A80" s="56"/>
      <c r="B80" s="57"/>
      <c r="C80" s="56"/>
      <c r="D80" s="56"/>
      <c r="E80" s="58"/>
      <c r="F80" s="56"/>
      <c r="G80" s="58"/>
      <c r="H80" s="56"/>
      <c r="I80" s="58"/>
      <c r="J80" s="56"/>
      <c r="K80" s="59"/>
      <c r="L80" s="56"/>
      <c r="M80" s="58"/>
      <c r="N80" s="57"/>
      <c r="O80" s="58"/>
      <c r="P80" s="58"/>
      <c r="Q80" s="56"/>
    </row>
    <row r="81" spans="1:20" x14ac:dyDescent="0.45">
      <c r="A81" s="56"/>
      <c r="B81" s="57"/>
      <c r="C81" s="56"/>
      <c r="D81" s="56"/>
      <c r="E81" s="58"/>
      <c r="F81" s="56"/>
      <c r="G81" s="58"/>
      <c r="H81" s="56"/>
      <c r="I81" s="58"/>
      <c r="J81" s="56"/>
      <c r="K81" s="59"/>
      <c r="L81" s="56"/>
      <c r="M81" s="58"/>
      <c r="N81" s="57"/>
      <c r="O81" s="58"/>
      <c r="P81" s="58"/>
      <c r="Q81" s="56"/>
    </row>
    <row r="82" spans="1:20" x14ac:dyDescent="0.45">
      <c r="A82" s="56"/>
      <c r="B82" s="57"/>
      <c r="C82" s="56"/>
      <c r="D82" s="56"/>
      <c r="E82" s="58"/>
      <c r="F82" s="56"/>
      <c r="G82" s="58"/>
      <c r="H82" s="56"/>
      <c r="I82" s="58"/>
      <c r="J82" s="56"/>
      <c r="K82" s="59"/>
      <c r="L82" s="56"/>
      <c r="M82" s="58"/>
      <c r="N82" s="57"/>
      <c r="O82" s="58"/>
      <c r="P82" s="58"/>
      <c r="Q82" s="56"/>
    </row>
    <row r="83" spans="1:20" x14ac:dyDescent="0.45">
      <c r="A83" s="56"/>
      <c r="B83" s="57"/>
      <c r="C83" s="56"/>
      <c r="D83" s="56"/>
      <c r="E83" s="58"/>
      <c r="F83" s="56"/>
      <c r="G83" s="58"/>
      <c r="H83" s="56"/>
      <c r="I83" s="58"/>
      <c r="J83" s="56"/>
      <c r="K83" s="59"/>
      <c r="L83" s="56"/>
      <c r="M83" s="58"/>
      <c r="N83" s="57"/>
      <c r="O83" s="58"/>
      <c r="P83" s="58"/>
      <c r="Q83" s="56"/>
    </row>
    <row r="84" spans="1:20" ht="23.25" x14ac:dyDescent="0.7">
      <c r="A84" s="1" t="s">
        <v>287</v>
      </c>
      <c r="Q84" s="32"/>
    </row>
    <row r="85" spans="1:20" ht="23.25" x14ac:dyDescent="0.7">
      <c r="A85" s="1" t="s">
        <v>288</v>
      </c>
      <c r="Q85" s="32"/>
    </row>
    <row r="86" spans="1:20" x14ac:dyDescent="0.45">
      <c r="Q86" s="32"/>
    </row>
    <row r="87" spans="1:20" ht="23.25" x14ac:dyDescent="0.7">
      <c r="A87" s="1" t="s">
        <v>133</v>
      </c>
      <c r="Q87" s="32"/>
    </row>
    <row r="88" spans="1:20" s="31" customFormat="1" ht="14.25" customHeight="1" x14ac:dyDescent="0.45">
      <c r="A88" s="84" t="s">
        <v>1</v>
      </c>
      <c r="B88" s="84" t="s">
        <v>2</v>
      </c>
      <c r="C88" s="86" t="s">
        <v>3</v>
      </c>
      <c r="D88" s="85" t="s">
        <v>268</v>
      </c>
      <c r="E88" s="85"/>
      <c r="F88" s="82" t="s">
        <v>269</v>
      </c>
      <c r="G88" s="82"/>
      <c r="H88" s="83" t="s">
        <v>270</v>
      </c>
      <c r="I88" s="83"/>
      <c r="J88" s="53"/>
      <c r="K88" s="53"/>
      <c r="L88" s="87" t="s">
        <v>276</v>
      </c>
      <c r="M88" s="88"/>
      <c r="N88" s="89" t="s">
        <v>272</v>
      </c>
      <c r="O88" s="89"/>
      <c r="P88" s="90" t="s">
        <v>273</v>
      </c>
      <c r="Q88" s="90"/>
      <c r="S88" s="65"/>
      <c r="T88" s="65"/>
    </row>
    <row r="89" spans="1:20" s="31" customFormat="1" x14ac:dyDescent="0.45">
      <c r="A89" s="84"/>
      <c r="B89" s="84"/>
      <c r="C89" s="86"/>
      <c r="D89" s="33" t="s">
        <v>271</v>
      </c>
      <c r="E89" s="34">
        <v>0.1</v>
      </c>
      <c r="F89" s="37" t="s">
        <v>271</v>
      </c>
      <c r="G89" s="38">
        <v>0.2</v>
      </c>
      <c r="H89" s="35" t="s">
        <v>271</v>
      </c>
      <c r="I89" s="36">
        <v>0.3</v>
      </c>
      <c r="J89" s="40" t="s">
        <v>286</v>
      </c>
      <c r="K89" s="40">
        <v>0.15</v>
      </c>
      <c r="L89" s="46" t="s">
        <v>271</v>
      </c>
      <c r="M89" s="40">
        <v>0.1</v>
      </c>
      <c r="N89" s="41" t="s">
        <v>272</v>
      </c>
      <c r="O89" s="41">
        <v>0.15</v>
      </c>
      <c r="P89" s="39" t="s">
        <v>274</v>
      </c>
      <c r="Q89" s="39" t="s">
        <v>275</v>
      </c>
      <c r="S89" s="65"/>
      <c r="T89" s="65"/>
    </row>
    <row r="90" spans="1:20" x14ac:dyDescent="0.45">
      <c r="A90" s="42">
        <v>1</v>
      </c>
      <c r="B90" s="43" t="s">
        <v>134</v>
      </c>
      <c r="C90" s="44" t="s">
        <v>135</v>
      </c>
      <c r="D90" s="61">
        <v>100</v>
      </c>
      <c r="E90" s="47">
        <f>10%*D90</f>
        <v>10</v>
      </c>
      <c r="F90" s="10">
        <v>84.375</v>
      </c>
      <c r="G90" s="47">
        <f>20%*F90</f>
        <v>16.875</v>
      </c>
      <c r="H90" s="10">
        <v>84.063999999999993</v>
      </c>
      <c r="I90" s="47">
        <f>20%*H90</f>
        <v>16.812799999999999</v>
      </c>
      <c r="J90" s="45">
        <v>85</v>
      </c>
      <c r="K90" s="45">
        <f>15%*J90</f>
        <v>12.75</v>
      </c>
      <c r="L90" s="45">
        <v>70</v>
      </c>
      <c r="M90" s="47">
        <f>15%*L90</f>
        <v>10.5</v>
      </c>
      <c r="N90" s="60">
        <v>85.555555555555557</v>
      </c>
      <c r="O90" s="47">
        <f>20%*N90</f>
        <v>17.111111111111111</v>
      </c>
      <c r="P90" s="47">
        <f>E90+G90+I90+K90+M90+O90</f>
        <v>84.04891111111111</v>
      </c>
      <c r="Q90" s="42" t="str">
        <f>IF(P90&gt;=79,"A",IF(P90&gt;=68,"B",IF(P90&gt;=58,"C",IF(P90&gt;=41,"D","E"))))</f>
        <v>A</v>
      </c>
      <c r="S90" s="66">
        <v>84.68</v>
      </c>
      <c r="T90" s="18" t="s">
        <v>280</v>
      </c>
    </row>
    <row r="91" spans="1:20" x14ac:dyDescent="0.45">
      <c r="A91" s="42">
        <v>2</v>
      </c>
      <c r="B91" s="43" t="s">
        <v>136</v>
      </c>
      <c r="C91" s="44" t="s">
        <v>137</v>
      </c>
      <c r="D91" s="61">
        <v>100</v>
      </c>
      <c r="E91" s="47">
        <f t="shared" ref="E91:E146" si="20">10%*D91</f>
        <v>10</v>
      </c>
      <c r="F91" s="10">
        <v>71.875</v>
      </c>
      <c r="G91" s="47">
        <f t="shared" ref="G91:G146" si="21">20%*F91</f>
        <v>14.375</v>
      </c>
      <c r="H91" s="10">
        <v>86.335999999999999</v>
      </c>
      <c r="I91" s="47">
        <f t="shared" ref="I91:I135" si="22">20%*H91</f>
        <v>17.267199999999999</v>
      </c>
      <c r="J91" s="45">
        <v>88</v>
      </c>
      <c r="K91" s="45">
        <f t="shared" ref="K91:K135" si="23">15%*J91</f>
        <v>13.2</v>
      </c>
      <c r="L91" s="45">
        <v>80</v>
      </c>
      <c r="M91" s="47">
        <f t="shared" ref="M91:M135" si="24">15%*L91</f>
        <v>12</v>
      </c>
      <c r="N91" s="60">
        <v>78.148148148148152</v>
      </c>
      <c r="O91" s="47">
        <f t="shared" ref="O91:O135" si="25">20%*N91</f>
        <v>15.629629629629632</v>
      </c>
      <c r="P91" s="47">
        <f t="shared" ref="P91:P146" si="26">E91+G91+I91+K91+M91+O91</f>
        <v>82.471829629629639</v>
      </c>
      <c r="Q91" s="42" t="str">
        <f t="shared" ref="Q91:Q135" si="27">IF(P91&gt;=79,"A",IF(P91&gt;=68,"B",IF(P91&gt;=58,"C",IF(P91&gt;=41,"D","E"))))</f>
        <v>A</v>
      </c>
      <c r="S91" s="66">
        <v>83.2</v>
      </c>
      <c r="T91" s="18" t="s">
        <v>280</v>
      </c>
    </row>
    <row r="92" spans="1:20" x14ac:dyDescent="0.45">
      <c r="A92" s="42">
        <v>3</v>
      </c>
      <c r="B92" s="43" t="s">
        <v>138</v>
      </c>
      <c r="C92" s="44" t="s">
        <v>139</v>
      </c>
      <c r="D92" s="61">
        <v>100</v>
      </c>
      <c r="E92" s="47">
        <f t="shared" si="20"/>
        <v>10</v>
      </c>
      <c r="F92" s="10">
        <v>84.375</v>
      </c>
      <c r="G92" s="47">
        <f t="shared" si="21"/>
        <v>16.875</v>
      </c>
      <c r="H92" s="10">
        <v>81.791999999999987</v>
      </c>
      <c r="I92" s="47">
        <f t="shared" si="22"/>
        <v>16.3584</v>
      </c>
      <c r="J92" s="45">
        <v>88</v>
      </c>
      <c r="K92" s="45">
        <f t="shared" si="23"/>
        <v>13.2</v>
      </c>
      <c r="L92" s="45">
        <v>80</v>
      </c>
      <c r="M92" s="47">
        <f t="shared" si="24"/>
        <v>12</v>
      </c>
      <c r="N92" s="60">
        <v>88.518518518518519</v>
      </c>
      <c r="O92" s="47">
        <f t="shared" si="25"/>
        <v>17.703703703703706</v>
      </c>
      <c r="P92" s="47">
        <f t="shared" si="26"/>
        <v>86.137103703703715</v>
      </c>
      <c r="Q92" s="42" t="str">
        <f t="shared" si="27"/>
        <v>A</v>
      </c>
      <c r="S92" s="66">
        <v>85.89</v>
      </c>
      <c r="T92" s="18" t="s">
        <v>280</v>
      </c>
    </row>
    <row r="93" spans="1:20" x14ac:dyDescent="0.45">
      <c r="A93" s="42">
        <v>4</v>
      </c>
      <c r="B93" s="43" t="s">
        <v>140</v>
      </c>
      <c r="C93" s="44" t="s">
        <v>141</v>
      </c>
      <c r="D93" s="61">
        <v>100</v>
      </c>
      <c r="E93" s="47">
        <f t="shared" si="20"/>
        <v>10</v>
      </c>
      <c r="F93" s="10">
        <v>84.375</v>
      </c>
      <c r="G93" s="47">
        <f t="shared" si="21"/>
        <v>16.875</v>
      </c>
      <c r="H93" s="10">
        <v>77.24799999999999</v>
      </c>
      <c r="I93" s="47">
        <f t="shared" si="22"/>
        <v>15.449599999999998</v>
      </c>
      <c r="J93" s="45">
        <v>85</v>
      </c>
      <c r="K93" s="45">
        <f t="shared" si="23"/>
        <v>12.75</v>
      </c>
      <c r="L93" s="45">
        <v>70</v>
      </c>
      <c r="M93" s="47">
        <f t="shared" si="24"/>
        <v>10.5</v>
      </c>
      <c r="N93" s="60">
        <v>85.925925925925924</v>
      </c>
      <c r="O93" s="47">
        <f t="shared" si="25"/>
        <v>17.185185185185187</v>
      </c>
      <c r="P93" s="47">
        <f t="shared" si="26"/>
        <v>82.759785185185194</v>
      </c>
      <c r="Q93" s="42" t="str">
        <f t="shared" si="27"/>
        <v>A</v>
      </c>
      <c r="S93" s="67">
        <v>82.69</v>
      </c>
      <c r="T93" s="18" t="s">
        <v>280</v>
      </c>
    </row>
    <row r="94" spans="1:20" x14ac:dyDescent="0.45">
      <c r="A94" s="42">
        <v>5</v>
      </c>
      <c r="B94" s="43" t="s">
        <v>142</v>
      </c>
      <c r="C94" s="44" t="s">
        <v>143</v>
      </c>
      <c r="D94" s="61">
        <v>100</v>
      </c>
      <c r="E94" s="47">
        <f t="shared" si="20"/>
        <v>10</v>
      </c>
      <c r="F94" s="10">
        <v>59.375</v>
      </c>
      <c r="G94" s="47">
        <f t="shared" si="21"/>
        <v>11.875</v>
      </c>
      <c r="H94" s="10">
        <v>77.24799999999999</v>
      </c>
      <c r="I94" s="47">
        <f t="shared" si="22"/>
        <v>15.449599999999998</v>
      </c>
      <c r="J94" s="45">
        <v>85</v>
      </c>
      <c r="K94" s="45">
        <f t="shared" si="23"/>
        <v>12.75</v>
      </c>
      <c r="L94" s="45">
        <v>70</v>
      </c>
      <c r="M94" s="47">
        <f t="shared" si="24"/>
        <v>10.5</v>
      </c>
      <c r="N94" s="60">
        <v>70.740740740740733</v>
      </c>
      <c r="O94" s="47">
        <f t="shared" si="25"/>
        <v>14.148148148148147</v>
      </c>
      <c r="P94" s="47">
        <f t="shared" si="26"/>
        <v>74.722748148148142</v>
      </c>
      <c r="Q94" s="42" t="str">
        <f t="shared" si="27"/>
        <v>B</v>
      </c>
      <c r="S94" s="66">
        <v>75.41</v>
      </c>
      <c r="T94" s="18" t="s">
        <v>281</v>
      </c>
    </row>
    <row r="95" spans="1:20" x14ac:dyDescent="0.45">
      <c r="A95" s="42">
        <v>6</v>
      </c>
      <c r="B95" s="43" t="s">
        <v>144</v>
      </c>
      <c r="C95" s="44" t="s">
        <v>145</v>
      </c>
      <c r="D95" s="61">
        <v>100</v>
      </c>
      <c r="E95" s="47">
        <f t="shared" si="20"/>
        <v>10</v>
      </c>
      <c r="F95" s="10">
        <v>46.875</v>
      </c>
      <c r="G95" s="47">
        <f t="shared" si="21"/>
        <v>9.375</v>
      </c>
      <c r="H95" s="10">
        <v>88.60799999999999</v>
      </c>
      <c r="I95" s="47">
        <f t="shared" si="22"/>
        <v>17.721599999999999</v>
      </c>
      <c r="J95" s="45">
        <v>85</v>
      </c>
      <c r="K95" s="45">
        <f t="shared" si="23"/>
        <v>12.75</v>
      </c>
      <c r="L95" s="45">
        <v>70</v>
      </c>
      <c r="M95" s="47">
        <f t="shared" si="24"/>
        <v>10.5</v>
      </c>
      <c r="N95" s="60">
        <v>77.777777777777786</v>
      </c>
      <c r="O95" s="47">
        <f t="shared" si="25"/>
        <v>15.555555555555557</v>
      </c>
      <c r="P95" s="47">
        <f t="shared" si="26"/>
        <v>75.902155555555552</v>
      </c>
      <c r="Q95" s="42" t="str">
        <f t="shared" si="27"/>
        <v>B</v>
      </c>
      <c r="S95" s="66">
        <v>77.37</v>
      </c>
      <c r="T95" s="18" t="s">
        <v>281</v>
      </c>
    </row>
    <row r="96" spans="1:20" ht="15.4" customHeight="1" x14ac:dyDescent="0.45">
      <c r="A96" s="42">
        <v>7</v>
      </c>
      <c r="B96" s="43" t="s">
        <v>146</v>
      </c>
      <c r="C96" s="44" t="s">
        <v>147</v>
      </c>
      <c r="D96" s="61">
        <v>100</v>
      </c>
      <c r="E96" s="47">
        <f t="shared" si="20"/>
        <v>10</v>
      </c>
      <c r="F96" s="10">
        <v>53.125</v>
      </c>
      <c r="G96" s="47">
        <f t="shared" si="21"/>
        <v>10.625</v>
      </c>
      <c r="H96" s="10">
        <v>86.335999999999999</v>
      </c>
      <c r="I96" s="47">
        <f t="shared" si="22"/>
        <v>17.267199999999999</v>
      </c>
      <c r="J96" s="45">
        <v>85</v>
      </c>
      <c r="K96" s="45">
        <f t="shared" si="23"/>
        <v>12.75</v>
      </c>
      <c r="L96" s="45">
        <v>80</v>
      </c>
      <c r="M96" s="47">
        <f t="shared" si="24"/>
        <v>12</v>
      </c>
      <c r="N96" s="60">
        <v>88.148148148148152</v>
      </c>
      <c r="O96" s="47">
        <f t="shared" si="25"/>
        <v>17.62962962962963</v>
      </c>
      <c r="P96" s="47">
        <f t="shared" si="26"/>
        <v>80.271829629629636</v>
      </c>
      <c r="Q96" s="42" t="str">
        <f t="shared" si="27"/>
        <v>A</v>
      </c>
      <c r="S96" s="66">
        <v>80.5</v>
      </c>
      <c r="T96" s="18" t="s">
        <v>280</v>
      </c>
    </row>
    <row r="97" spans="1:20" x14ac:dyDescent="0.45">
      <c r="A97" s="42">
        <v>8</v>
      </c>
      <c r="B97" s="43" t="s">
        <v>148</v>
      </c>
      <c r="C97" s="44" t="s">
        <v>149</v>
      </c>
      <c r="D97" s="61">
        <v>100</v>
      </c>
      <c r="E97" s="47">
        <f t="shared" si="20"/>
        <v>10</v>
      </c>
      <c r="F97" s="10">
        <v>43.75</v>
      </c>
      <c r="G97" s="47">
        <f t="shared" si="21"/>
        <v>8.75</v>
      </c>
      <c r="H97" s="10">
        <v>88.60799999999999</v>
      </c>
      <c r="I97" s="47">
        <f t="shared" si="22"/>
        <v>17.721599999999999</v>
      </c>
      <c r="J97" s="45">
        <v>85</v>
      </c>
      <c r="K97" s="45">
        <f t="shared" si="23"/>
        <v>12.75</v>
      </c>
      <c r="L97" s="45">
        <v>80</v>
      </c>
      <c r="M97" s="47">
        <f t="shared" si="24"/>
        <v>12</v>
      </c>
      <c r="N97" s="60">
        <v>85.925925925925924</v>
      </c>
      <c r="O97" s="47">
        <f t="shared" si="25"/>
        <v>17.185185185185187</v>
      </c>
      <c r="P97" s="47">
        <f t="shared" si="26"/>
        <v>78.406785185185186</v>
      </c>
      <c r="Q97" s="42" t="str">
        <f t="shared" si="27"/>
        <v>B</v>
      </c>
      <c r="S97" s="66">
        <v>78.97</v>
      </c>
      <c r="T97" s="18" t="s">
        <v>281</v>
      </c>
    </row>
    <row r="98" spans="1:20" x14ac:dyDescent="0.45">
      <c r="A98" s="42">
        <v>9</v>
      </c>
      <c r="B98" s="43" t="s">
        <v>150</v>
      </c>
      <c r="C98" s="44" t="s">
        <v>151</v>
      </c>
      <c r="D98" s="61">
        <v>100</v>
      </c>
      <c r="E98" s="47">
        <f t="shared" si="20"/>
        <v>10</v>
      </c>
      <c r="F98" s="10">
        <v>59.375</v>
      </c>
      <c r="G98" s="47">
        <f t="shared" si="21"/>
        <v>11.875</v>
      </c>
      <c r="H98" s="10">
        <v>86.335999999999999</v>
      </c>
      <c r="I98" s="47">
        <f t="shared" si="22"/>
        <v>17.267199999999999</v>
      </c>
      <c r="J98" s="45">
        <v>83</v>
      </c>
      <c r="K98" s="45">
        <f t="shared" si="23"/>
        <v>12.45</v>
      </c>
      <c r="L98" s="45">
        <v>80</v>
      </c>
      <c r="M98" s="47">
        <f t="shared" si="24"/>
        <v>12</v>
      </c>
      <c r="N98" s="60">
        <v>85.185185185185205</v>
      </c>
      <c r="O98" s="47">
        <f t="shared" si="25"/>
        <v>17.037037037037042</v>
      </c>
      <c r="P98" s="47">
        <f t="shared" si="26"/>
        <v>80.629237037037043</v>
      </c>
      <c r="Q98" s="42" t="str">
        <f t="shared" si="27"/>
        <v>A</v>
      </c>
      <c r="S98" s="66">
        <v>81</v>
      </c>
      <c r="T98" s="18" t="s">
        <v>280</v>
      </c>
    </row>
    <row r="99" spans="1:20" x14ac:dyDescent="0.45">
      <c r="A99" s="42">
        <v>10</v>
      </c>
      <c r="B99" s="43" t="s">
        <v>152</v>
      </c>
      <c r="C99" s="44" t="s">
        <v>153</v>
      </c>
      <c r="D99" s="61">
        <v>100</v>
      </c>
      <c r="E99" s="47">
        <f t="shared" si="20"/>
        <v>10</v>
      </c>
      <c r="F99" s="10">
        <v>40.625</v>
      </c>
      <c r="G99" s="47">
        <f t="shared" si="21"/>
        <v>8.125</v>
      </c>
      <c r="H99" s="10">
        <v>81.791999999999987</v>
      </c>
      <c r="I99" s="47">
        <f t="shared" si="22"/>
        <v>16.3584</v>
      </c>
      <c r="J99" s="45">
        <v>88</v>
      </c>
      <c r="K99" s="45">
        <f t="shared" si="23"/>
        <v>13.2</v>
      </c>
      <c r="L99" s="45">
        <v>80</v>
      </c>
      <c r="M99" s="47">
        <f t="shared" si="24"/>
        <v>12</v>
      </c>
      <c r="N99" s="60">
        <v>81.851851851851862</v>
      </c>
      <c r="O99" s="47">
        <f t="shared" si="25"/>
        <v>16.370370370370374</v>
      </c>
      <c r="P99" s="47">
        <f t="shared" si="26"/>
        <v>76.053770370370387</v>
      </c>
      <c r="Q99" s="42" t="str">
        <f t="shared" si="27"/>
        <v>B</v>
      </c>
      <c r="S99" s="66">
        <v>76.14</v>
      </c>
      <c r="T99" s="18" t="s">
        <v>281</v>
      </c>
    </row>
    <row r="100" spans="1:20" x14ac:dyDescent="0.45">
      <c r="A100" s="42">
        <v>11</v>
      </c>
      <c r="B100" s="43" t="s">
        <v>154</v>
      </c>
      <c r="C100" s="44" t="s">
        <v>155</v>
      </c>
      <c r="D100" s="61">
        <v>100</v>
      </c>
      <c r="E100" s="47">
        <f t="shared" si="20"/>
        <v>10</v>
      </c>
      <c r="F100" s="10">
        <v>59.375</v>
      </c>
      <c r="G100" s="47">
        <f t="shared" si="21"/>
        <v>11.875</v>
      </c>
      <c r="H100" s="10">
        <v>84.063999999999993</v>
      </c>
      <c r="I100" s="47">
        <f t="shared" si="22"/>
        <v>16.812799999999999</v>
      </c>
      <c r="J100" s="45">
        <v>88</v>
      </c>
      <c r="K100" s="45">
        <f t="shared" si="23"/>
        <v>13.2</v>
      </c>
      <c r="L100" s="45">
        <v>80</v>
      </c>
      <c r="M100" s="47">
        <f t="shared" si="24"/>
        <v>12</v>
      </c>
      <c r="N100" s="60">
        <v>85.555555555555557</v>
      </c>
      <c r="O100" s="47">
        <f t="shared" si="25"/>
        <v>17.111111111111111</v>
      </c>
      <c r="P100" s="47">
        <f t="shared" si="26"/>
        <v>80.998911111111113</v>
      </c>
      <c r="Q100" s="42" t="str">
        <f t="shared" si="27"/>
        <v>A</v>
      </c>
      <c r="S100" s="66">
        <v>81.13</v>
      </c>
      <c r="T100" s="18" t="s">
        <v>280</v>
      </c>
    </row>
    <row r="101" spans="1:20" x14ac:dyDescent="0.45">
      <c r="A101" s="42">
        <v>12</v>
      </c>
      <c r="B101" s="43" t="s">
        <v>156</v>
      </c>
      <c r="C101" s="44" t="s">
        <v>157</v>
      </c>
      <c r="D101" s="61">
        <v>100</v>
      </c>
      <c r="E101" s="47">
        <f t="shared" si="20"/>
        <v>10</v>
      </c>
      <c r="F101" s="10">
        <v>78.125</v>
      </c>
      <c r="G101" s="47">
        <f t="shared" si="21"/>
        <v>15.625</v>
      </c>
      <c r="H101" s="10">
        <v>84.063999999999993</v>
      </c>
      <c r="I101" s="47">
        <f t="shared" si="22"/>
        <v>16.812799999999999</v>
      </c>
      <c r="J101" s="45">
        <v>85</v>
      </c>
      <c r="K101" s="45">
        <f t="shared" si="23"/>
        <v>12.75</v>
      </c>
      <c r="L101" s="45">
        <v>70</v>
      </c>
      <c r="M101" s="47">
        <f t="shared" si="24"/>
        <v>10.5</v>
      </c>
      <c r="N101" s="60">
        <v>88.888888888888886</v>
      </c>
      <c r="O101" s="47">
        <f t="shared" si="25"/>
        <v>17.777777777777779</v>
      </c>
      <c r="P101" s="47">
        <f t="shared" si="26"/>
        <v>83.465577777777781</v>
      </c>
      <c r="Q101" s="42" t="str">
        <f t="shared" si="27"/>
        <v>A</v>
      </c>
      <c r="S101" s="66">
        <v>83.93</v>
      </c>
      <c r="T101" s="18" t="s">
        <v>280</v>
      </c>
    </row>
    <row r="102" spans="1:20" x14ac:dyDescent="0.45">
      <c r="A102" s="42">
        <v>13</v>
      </c>
      <c r="B102" s="43" t="s">
        <v>158</v>
      </c>
      <c r="C102" s="44" t="s">
        <v>159</v>
      </c>
      <c r="D102" s="61">
        <v>80</v>
      </c>
      <c r="E102" s="47">
        <f t="shared" si="20"/>
        <v>8</v>
      </c>
      <c r="F102" s="10">
        <v>34.375</v>
      </c>
      <c r="G102" s="47">
        <f t="shared" si="21"/>
        <v>6.875</v>
      </c>
      <c r="H102" s="10">
        <v>47.711999999999996</v>
      </c>
      <c r="I102" s="47">
        <f t="shared" si="22"/>
        <v>9.5423999999999989</v>
      </c>
      <c r="J102" s="45">
        <v>85</v>
      </c>
      <c r="K102" s="45">
        <f t="shared" si="23"/>
        <v>12.75</v>
      </c>
      <c r="L102" s="45">
        <v>70</v>
      </c>
      <c r="M102" s="47">
        <f t="shared" si="24"/>
        <v>10.5</v>
      </c>
      <c r="N102" s="60">
        <v>80.740740740740748</v>
      </c>
      <c r="O102" s="47">
        <f t="shared" si="25"/>
        <v>16.148148148148149</v>
      </c>
      <c r="P102" s="47">
        <f t="shared" si="26"/>
        <v>63.815548148148153</v>
      </c>
      <c r="Q102" s="42" t="str">
        <f t="shared" si="27"/>
        <v>C</v>
      </c>
      <c r="S102" s="66">
        <v>61.05</v>
      </c>
      <c r="T102" s="18" t="s">
        <v>282</v>
      </c>
    </row>
    <row r="103" spans="1:20" x14ac:dyDescent="0.45">
      <c r="A103" s="42">
        <v>14</v>
      </c>
      <c r="B103" s="43" t="s">
        <v>160</v>
      </c>
      <c r="C103" s="44" t="s">
        <v>161</v>
      </c>
      <c r="D103" s="61">
        <v>100</v>
      </c>
      <c r="E103" s="47">
        <f t="shared" si="20"/>
        <v>10</v>
      </c>
      <c r="F103" s="10">
        <v>81.25</v>
      </c>
      <c r="G103" s="47">
        <f t="shared" si="21"/>
        <v>16.25</v>
      </c>
      <c r="H103" s="10">
        <v>79.52</v>
      </c>
      <c r="I103" s="47">
        <f t="shared" si="22"/>
        <v>15.904</v>
      </c>
      <c r="J103" s="45">
        <v>85</v>
      </c>
      <c r="K103" s="45">
        <f t="shared" si="23"/>
        <v>12.75</v>
      </c>
      <c r="L103" s="45">
        <v>80</v>
      </c>
      <c r="M103" s="47">
        <f t="shared" si="24"/>
        <v>12</v>
      </c>
      <c r="N103" s="60">
        <v>75.555555555555571</v>
      </c>
      <c r="O103" s="47">
        <f t="shared" si="25"/>
        <v>15.111111111111114</v>
      </c>
      <c r="P103" s="47">
        <f t="shared" si="26"/>
        <v>82.015111111111111</v>
      </c>
      <c r="Q103" s="42" t="str">
        <f t="shared" si="27"/>
        <v>A</v>
      </c>
      <c r="S103" s="66">
        <v>82.19</v>
      </c>
      <c r="T103" s="18" t="s">
        <v>280</v>
      </c>
    </row>
    <row r="104" spans="1:20" x14ac:dyDescent="0.45">
      <c r="A104" s="42">
        <v>15</v>
      </c>
      <c r="B104" s="43" t="s">
        <v>162</v>
      </c>
      <c r="C104" s="44" t="s">
        <v>163</v>
      </c>
      <c r="D104" s="61">
        <v>100</v>
      </c>
      <c r="E104" s="47">
        <f t="shared" si="20"/>
        <v>10</v>
      </c>
      <c r="F104" s="10">
        <v>93.75</v>
      </c>
      <c r="G104" s="47">
        <f t="shared" si="21"/>
        <v>18.75</v>
      </c>
      <c r="H104" s="10">
        <v>88.60799999999999</v>
      </c>
      <c r="I104" s="47">
        <f t="shared" si="22"/>
        <v>17.721599999999999</v>
      </c>
      <c r="J104" s="45">
        <v>85</v>
      </c>
      <c r="K104" s="45">
        <f t="shared" si="23"/>
        <v>12.75</v>
      </c>
      <c r="L104" s="45">
        <v>70</v>
      </c>
      <c r="M104" s="47">
        <f t="shared" si="24"/>
        <v>10.5</v>
      </c>
      <c r="N104" s="60">
        <v>71.481481481481467</v>
      </c>
      <c r="O104" s="47">
        <f t="shared" si="25"/>
        <v>14.296296296296294</v>
      </c>
      <c r="P104" s="47">
        <f t="shared" si="26"/>
        <v>84.017896296296286</v>
      </c>
      <c r="Q104" s="42" t="str">
        <f t="shared" si="27"/>
        <v>A</v>
      </c>
      <c r="S104" s="66">
        <v>85.8</v>
      </c>
      <c r="T104" s="18" t="s">
        <v>280</v>
      </c>
    </row>
    <row r="105" spans="1:20" x14ac:dyDescent="0.45">
      <c r="A105" s="42">
        <v>16</v>
      </c>
      <c r="B105" s="43" t="s">
        <v>164</v>
      </c>
      <c r="C105" s="44" t="s">
        <v>165</v>
      </c>
      <c r="D105" s="61">
        <v>100</v>
      </c>
      <c r="E105" s="47">
        <f t="shared" si="20"/>
        <v>10</v>
      </c>
      <c r="F105" s="10">
        <v>84.375</v>
      </c>
      <c r="G105" s="47">
        <f t="shared" si="21"/>
        <v>16.875</v>
      </c>
      <c r="H105" s="10">
        <v>79.52</v>
      </c>
      <c r="I105" s="47">
        <f t="shared" si="22"/>
        <v>15.904</v>
      </c>
      <c r="J105" s="45">
        <v>88</v>
      </c>
      <c r="K105" s="45">
        <f t="shared" si="23"/>
        <v>13.2</v>
      </c>
      <c r="L105" s="45">
        <v>80</v>
      </c>
      <c r="M105" s="47">
        <f t="shared" si="24"/>
        <v>12</v>
      </c>
      <c r="N105" s="60">
        <v>92.592592592592609</v>
      </c>
      <c r="O105" s="47">
        <f t="shared" si="25"/>
        <v>18.518518518518523</v>
      </c>
      <c r="P105" s="47">
        <f t="shared" si="26"/>
        <v>86.497518518518518</v>
      </c>
      <c r="Q105" s="42" t="str">
        <f t="shared" si="27"/>
        <v>A</v>
      </c>
      <c r="S105" s="66">
        <v>85.82</v>
      </c>
      <c r="T105" s="18" t="s">
        <v>280</v>
      </c>
    </row>
    <row r="106" spans="1:20" x14ac:dyDescent="0.45">
      <c r="A106" s="42">
        <v>17</v>
      </c>
      <c r="B106" s="43" t="s">
        <v>166</v>
      </c>
      <c r="C106" s="44" t="s">
        <v>167</v>
      </c>
      <c r="D106" s="61">
        <v>100</v>
      </c>
      <c r="E106" s="47">
        <f t="shared" si="20"/>
        <v>10</v>
      </c>
      <c r="F106" s="10">
        <v>71.875</v>
      </c>
      <c r="G106" s="47">
        <f t="shared" si="21"/>
        <v>14.375</v>
      </c>
      <c r="H106" s="10">
        <v>72.703999999999994</v>
      </c>
      <c r="I106" s="47">
        <f t="shared" si="22"/>
        <v>14.540799999999999</v>
      </c>
      <c r="J106" s="45">
        <v>83</v>
      </c>
      <c r="K106" s="45">
        <f t="shared" si="23"/>
        <v>12.45</v>
      </c>
      <c r="L106" s="45">
        <v>80</v>
      </c>
      <c r="M106" s="47">
        <f t="shared" si="24"/>
        <v>12</v>
      </c>
      <c r="N106" s="60">
        <v>75.555555555555557</v>
      </c>
      <c r="O106" s="47">
        <f t="shared" si="25"/>
        <v>15.111111111111112</v>
      </c>
      <c r="P106" s="47">
        <f t="shared" si="26"/>
        <v>78.476911111111107</v>
      </c>
      <c r="Q106" s="42" t="str">
        <f t="shared" si="27"/>
        <v>B</v>
      </c>
      <c r="S106" s="66">
        <v>77.97</v>
      </c>
      <c r="T106" s="18" t="s">
        <v>281</v>
      </c>
    </row>
    <row r="107" spans="1:20" x14ac:dyDescent="0.45">
      <c r="A107" s="42">
        <v>18</v>
      </c>
      <c r="B107" s="43" t="s">
        <v>168</v>
      </c>
      <c r="C107" s="44" t="s">
        <v>169</v>
      </c>
      <c r="D107" s="61">
        <v>100</v>
      </c>
      <c r="E107" s="47">
        <f t="shared" si="20"/>
        <v>10</v>
      </c>
      <c r="F107" s="10">
        <v>78.125</v>
      </c>
      <c r="G107" s="47">
        <f t="shared" si="21"/>
        <v>15.625</v>
      </c>
      <c r="H107" s="10">
        <v>77.24799999999999</v>
      </c>
      <c r="I107" s="47">
        <f t="shared" si="22"/>
        <v>15.449599999999998</v>
      </c>
      <c r="J107" s="45">
        <v>85</v>
      </c>
      <c r="K107" s="45">
        <f t="shared" si="23"/>
        <v>12.75</v>
      </c>
      <c r="L107" s="45">
        <v>70</v>
      </c>
      <c r="M107" s="47">
        <f t="shared" si="24"/>
        <v>10.5</v>
      </c>
      <c r="N107" s="60">
        <v>88.8888888888889</v>
      </c>
      <c r="O107" s="47">
        <f t="shared" si="25"/>
        <v>17.777777777777782</v>
      </c>
      <c r="P107" s="47">
        <f t="shared" si="26"/>
        <v>82.102377777777789</v>
      </c>
      <c r="Q107" s="42" t="str">
        <f t="shared" si="27"/>
        <v>A</v>
      </c>
      <c r="S107" s="66">
        <v>81.88</v>
      </c>
      <c r="T107" s="65" t="s">
        <v>280</v>
      </c>
    </row>
    <row r="108" spans="1:20" x14ac:dyDescent="0.45">
      <c r="A108" s="42">
        <v>19</v>
      </c>
      <c r="B108" s="43" t="s">
        <v>170</v>
      </c>
      <c r="C108" s="44" t="s">
        <v>171</v>
      </c>
      <c r="D108" s="61">
        <v>100</v>
      </c>
      <c r="E108" s="47">
        <f t="shared" si="20"/>
        <v>10</v>
      </c>
      <c r="F108" s="10">
        <v>75</v>
      </c>
      <c r="G108" s="47">
        <f t="shared" si="21"/>
        <v>15</v>
      </c>
      <c r="H108" s="10">
        <v>84.063999999999993</v>
      </c>
      <c r="I108" s="47">
        <f t="shared" si="22"/>
        <v>16.812799999999999</v>
      </c>
      <c r="J108" s="45">
        <v>88</v>
      </c>
      <c r="K108" s="45">
        <f t="shared" si="23"/>
        <v>13.2</v>
      </c>
      <c r="L108" s="45">
        <v>80</v>
      </c>
      <c r="M108" s="47">
        <f t="shared" si="24"/>
        <v>12</v>
      </c>
      <c r="N108" s="60">
        <v>78.148148148148152</v>
      </c>
      <c r="O108" s="47">
        <f t="shared" si="25"/>
        <v>15.629629629629632</v>
      </c>
      <c r="P108" s="47">
        <f t="shared" si="26"/>
        <v>82.642429629629632</v>
      </c>
      <c r="Q108" s="42" t="str">
        <f t="shared" si="27"/>
        <v>A</v>
      </c>
      <c r="S108" s="66">
        <v>83.14</v>
      </c>
      <c r="T108" s="65" t="s">
        <v>280</v>
      </c>
    </row>
    <row r="109" spans="1:20" x14ac:dyDescent="0.45">
      <c r="A109" s="42">
        <v>20</v>
      </c>
      <c r="B109" s="43" t="s">
        <v>172</v>
      </c>
      <c r="C109" s="44" t="s">
        <v>173</v>
      </c>
      <c r="D109" s="61">
        <v>100</v>
      </c>
      <c r="E109" s="47">
        <f t="shared" si="20"/>
        <v>10</v>
      </c>
      <c r="F109" s="10">
        <v>46.875</v>
      </c>
      <c r="G109" s="47">
        <f t="shared" si="21"/>
        <v>9.375</v>
      </c>
      <c r="H109" s="10">
        <v>59.071999999999996</v>
      </c>
      <c r="I109" s="47">
        <f t="shared" si="22"/>
        <v>11.814399999999999</v>
      </c>
      <c r="J109" s="45">
        <v>83</v>
      </c>
      <c r="K109" s="45">
        <f t="shared" si="23"/>
        <v>12.45</v>
      </c>
      <c r="L109" s="45">
        <v>80</v>
      </c>
      <c r="M109" s="47">
        <f t="shared" si="24"/>
        <v>12</v>
      </c>
      <c r="N109" s="60">
        <v>90.370370370370381</v>
      </c>
      <c r="O109" s="47">
        <f t="shared" si="25"/>
        <v>18.074074074074076</v>
      </c>
      <c r="P109" s="47">
        <f t="shared" si="26"/>
        <v>73.713474074074071</v>
      </c>
      <c r="Q109" s="42" t="str">
        <f t="shared" si="27"/>
        <v>B</v>
      </c>
      <c r="S109" s="66">
        <v>71.099999999999994</v>
      </c>
      <c r="T109" s="18" t="s">
        <v>281</v>
      </c>
    </row>
    <row r="110" spans="1:20" x14ac:dyDescent="0.45">
      <c r="A110" s="42">
        <v>21</v>
      </c>
      <c r="B110" s="43" t="s">
        <v>174</v>
      </c>
      <c r="C110" s="44" t="s">
        <v>175</v>
      </c>
      <c r="D110" s="61">
        <v>100</v>
      </c>
      <c r="E110" s="47">
        <f t="shared" si="20"/>
        <v>10</v>
      </c>
      <c r="F110" s="10">
        <v>34.375</v>
      </c>
      <c r="G110" s="47">
        <f t="shared" si="21"/>
        <v>6.875</v>
      </c>
      <c r="H110" s="10">
        <v>43.167999999999999</v>
      </c>
      <c r="I110" s="47">
        <f t="shared" si="22"/>
        <v>8.6335999999999995</v>
      </c>
      <c r="J110" s="45">
        <v>83</v>
      </c>
      <c r="K110" s="45">
        <f t="shared" si="23"/>
        <v>12.45</v>
      </c>
      <c r="L110" s="45">
        <v>80</v>
      </c>
      <c r="M110" s="47">
        <f t="shared" si="24"/>
        <v>12</v>
      </c>
      <c r="N110" s="60">
        <v>61.851851851851848</v>
      </c>
      <c r="O110" s="47">
        <f t="shared" si="25"/>
        <v>12.37037037037037</v>
      </c>
      <c r="P110" s="47">
        <f t="shared" si="26"/>
        <v>62.328970370370371</v>
      </c>
      <c r="Q110" s="42" t="str">
        <f t="shared" si="27"/>
        <v>C</v>
      </c>
      <c r="S110" s="66">
        <v>59.55</v>
      </c>
      <c r="T110" s="18" t="s">
        <v>282</v>
      </c>
    </row>
    <row r="111" spans="1:20" x14ac:dyDescent="0.45">
      <c r="A111" s="42">
        <v>22</v>
      </c>
      <c r="B111" s="43" t="s">
        <v>176</v>
      </c>
      <c r="C111" s="44" t="s">
        <v>177</v>
      </c>
      <c r="D111" s="61">
        <v>100</v>
      </c>
      <c r="E111" s="47">
        <f t="shared" si="20"/>
        <v>10</v>
      </c>
      <c r="F111" s="10">
        <v>46.875</v>
      </c>
      <c r="G111" s="47">
        <f t="shared" si="21"/>
        <v>9.375</v>
      </c>
      <c r="H111" s="10">
        <v>31.807999999999996</v>
      </c>
      <c r="I111" s="47">
        <f t="shared" si="22"/>
        <v>6.3615999999999993</v>
      </c>
      <c r="J111" s="45">
        <v>85</v>
      </c>
      <c r="K111" s="45">
        <f t="shared" si="23"/>
        <v>12.75</v>
      </c>
      <c r="L111" s="45">
        <v>80</v>
      </c>
      <c r="M111" s="47">
        <f t="shared" si="24"/>
        <v>12</v>
      </c>
      <c r="N111" s="60">
        <v>49.629629629629633</v>
      </c>
      <c r="O111" s="47">
        <f t="shared" si="25"/>
        <v>9.9259259259259274</v>
      </c>
      <c r="P111" s="75">
        <f t="shared" si="26"/>
        <v>60.41252592592592</v>
      </c>
      <c r="Q111" s="76" t="str">
        <f t="shared" si="27"/>
        <v>C</v>
      </c>
      <c r="R111" s="77"/>
      <c r="S111" s="81">
        <v>57.11</v>
      </c>
      <c r="T111" s="79" t="s">
        <v>283</v>
      </c>
    </row>
    <row r="112" spans="1:20" x14ac:dyDescent="0.45">
      <c r="A112" s="42">
        <v>23</v>
      </c>
      <c r="B112" s="43" t="s">
        <v>178</v>
      </c>
      <c r="C112" s="44" t="s">
        <v>179</v>
      </c>
      <c r="D112" s="61">
        <v>100</v>
      </c>
      <c r="E112" s="47">
        <f t="shared" si="20"/>
        <v>10</v>
      </c>
      <c r="F112" s="10">
        <v>90.625</v>
      </c>
      <c r="G112" s="47">
        <f t="shared" si="21"/>
        <v>18.125</v>
      </c>
      <c r="H112" s="10">
        <v>88.60799999999999</v>
      </c>
      <c r="I112" s="47">
        <f t="shared" si="22"/>
        <v>17.721599999999999</v>
      </c>
      <c r="J112" s="45">
        <v>85</v>
      </c>
      <c r="K112" s="45">
        <f t="shared" si="23"/>
        <v>12.75</v>
      </c>
      <c r="L112" s="45">
        <v>70</v>
      </c>
      <c r="M112" s="47">
        <f t="shared" si="24"/>
        <v>10.5</v>
      </c>
      <c r="N112" s="60">
        <v>82.962962962962976</v>
      </c>
      <c r="O112" s="47">
        <f t="shared" si="25"/>
        <v>16.592592592592595</v>
      </c>
      <c r="P112" s="47">
        <f t="shared" si="26"/>
        <v>85.68919259259259</v>
      </c>
      <c r="Q112" s="42" t="str">
        <f t="shared" si="27"/>
        <v>A</v>
      </c>
      <c r="S112" s="66">
        <v>86.9</v>
      </c>
      <c r="T112" s="18" t="s">
        <v>280</v>
      </c>
    </row>
    <row r="113" spans="1:20" x14ac:dyDescent="0.45">
      <c r="A113" s="42">
        <v>24</v>
      </c>
      <c r="B113" s="43" t="s">
        <v>180</v>
      </c>
      <c r="C113" s="44" t="s">
        <v>181</v>
      </c>
      <c r="D113" s="61">
        <v>100</v>
      </c>
      <c r="E113" s="47">
        <f t="shared" si="20"/>
        <v>10</v>
      </c>
      <c r="F113" s="10">
        <v>84.375</v>
      </c>
      <c r="G113" s="47">
        <f t="shared" si="21"/>
        <v>16.875</v>
      </c>
      <c r="H113" s="10">
        <v>77.24799999999999</v>
      </c>
      <c r="I113" s="47">
        <f t="shared" si="22"/>
        <v>15.449599999999998</v>
      </c>
      <c r="J113" s="45">
        <v>83</v>
      </c>
      <c r="K113" s="45">
        <f t="shared" si="23"/>
        <v>12.45</v>
      </c>
      <c r="L113" s="45">
        <v>80</v>
      </c>
      <c r="M113" s="47">
        <f t="shared" si="24"/>
        <v>12</v>
      </c>
      <c r="N113" s="60">
        <v>91.481481481481481</v>
      </c>
      <c r="O113" s="47">
        <f t="shared" si="25"/>
        <v>18.296296296296298</v>
      </c>
      <c r="P113" s="47">
        <f t="shared" si="26"/>
        <v>85.070896296296297</v>
      </c>
      <c r="Q113" s="42" t="str">
        <f t="shared" si="27"/>
        <v>A</v>
      </c>
      <c r="S113" s="66">
        <v>84.22</v>
      </c>
      <c r="T113" s="18" t="s">
        <v>280</v>
      </c>
    </row>
    <row r="114" spans="1:20" x14ac:dyDescent="0.45">
      <c r="A114" s="42">
        <v>25</v>
      </c>
      <c r="B114" s="43" t="s">
        <v>182</v>
      </c>
      <c r="C114" s="44" t="s">
        <v>183</v>
      </c>
      <c r="D114" s="61">
        <v>100</v>
      </c>
      <c r="E114" s="47">
        <f t="shared" si="20"/>
        <v>10</v>
      </c>
      <c r="F114" s="10">
        <v>46.875</v>
      </c>
      <c r="G114" s="47">
        <f t="shared" si="21"/>
        <v>9.375</v>
      </c>
      <c r="H114" s="10">
        <v>24.991999999999997</v>
      </c>
      <c r="I114" s="47">
        <f t="shared" si="22"/>
        <v>4.9984000000000002</v>
      </c>
      <c r="J114" s="45">
        <v>85</v>
      </c>
      <c r="K114" s="45">
        <f t="shared" si="23"/>
        <v>12.75</v>
      </c>
      <c r="L114" s="45">
        <v>80</v>
      </c>
      <c r="M114" s="47">
        <f t="shared" si="24"/>
        <v>12</v>
      </c>
      <c r="N114" s="60">
        <v>70.370370370370352</v>
      </c>
      <c r="O114" s="47">
        <f t="shared" si="25"/>
        <v>14.074074074074071</v>
      </c>
      <c r="P114" s="47">
        <f t="shared" si="26"/>
        <v>63.197474074074073</v>
      </c>
      <c r="Q114" s="62" t="str">
        <f t="shared" si="27"/>
        <v>C</v>
      </c>
      <c r="S114" s="68"/>
      <c r="T114" s="18" t="s">
        <v>292</v>
      </c>
    </row>
    <row r="115" spans="1:20" x14ac:dyDescent="0.45">
      <c r="A115" s="42">
        <v>26</v>
      </c>
      <c r="B115" s="43" t="s">
        <v>184</v>
      </c>
      <c r="C115" s="44" t="s">
        <v>185</v>
      </c>
      <c r="D115" s="61">
        <v>100</v>
      </c>
      <c r="E115" s="47">
        <f t="shared" si="20"/>
        <v>10</v>
      </c>
      <c r="F115" s="10">
        <v>81.25</v>
      </c>
      <c r="G115" s="47">
        <f t="shared" si="21"/>
        <v>16.25</v>
      </c>
      <c r="H115" s="10">
        <v>81.791999999999987</v>
      </c>
      <c r="I115" s="47">
        <f t="shared" si="22"/>
        <v>16.3584</v>
      </c>
      <c r="J115" s="45">
        <v>85</v>
      </c>
      <c r="K115" s="45">
        <f t="shared" si="23"/>
        <v>12.75</v>
      </c>
      <c r="L115" s="45">
        <v>70</v>
      </c>
      <c r="M115" s="47">
        <f t="shared" si="24"/>
        <v>10.5</v>
      </c>
      <c r="N115" s="60">
        <v>85.555555555555571</v>
      </c>
      <c r="O115" s="47">
        <f t="shared" si="25"/>
        <v>17.111111111111114</v>
      </c>
      <c r="P115" s="47">
        <f t="shared" si="26"/>
        <v>82.969511111111117</v>
      </c>
      <c r="Q115" s="42" t="str">
        <f t="shared" si="27"/>
        <v>A</v>
      </c>
      <c r="S115" s="66">
        <v>83.37</v>
      </c>
      <c r="T115" s="18" t="s">
        <v>280</v>
      </c>
    </row>
    <row r="116" spans="1:20" x14ac:dyDescent="0.45">
      <c r="A116" s="42">
        <v>27</v>
      </c>
      <c r="B116" s="43" t="s">
        <v>186</v>
      </c>
      <c r="C116" s="44" t="s">
        <v>187</v>
      </c>
      <c r="D116" s="61">
        <v>100</v>
      </c>
      <c r="E116" s="47">
        <f t="shared" si="20"/>
        <v>10</v>
      </c>
      <c r="F116" s="10">
        <v>81.25</v>
      </c>
      <c r="G116" s="47">
        <f t="shared" si="21"/>
        <v>16.25</v>
      </c>
      <c r="H116" s="10">
        <v>84.063999999999993</v>
      </c>
      <c r="I116" s="47">
        <f t="shared" si="22"/>
        <v>16.812799999999999</v>
      </c>
      <c r="J116" s="45">
        <v>85</v>
      </c>
      <c r="K116" s="45">
        <f t="shared" si="23"/>
        <v>12.75</v>
      </c>
      <c r="L116" s="45">
        <v>70</v>
      </c>
      <c r="M116" s="47">
        <f t="shared" si="24"/>
        <v>10.5</v>
      </c>
      <c r="N116" s="60">
        <v>75.925925925925924</v>
      </c>
      <c r="O116" s="47">
        <f t="shared" si="25"/>
        <v>15.185185185185185</v>
      </c>
      <c r="P116" s="47">
        <f t="shared" si="26"/>
        <v>81.497985185185186</v>
      </c>
      <c r="Q116" s="42" t="str">
        <f t="shared" si="27"/>
        <v>A</v>
      </c>
      <c r="S116" s="66">
        <v>82.61</v>
      </c>
      <c r="T116" s="18" t="s">
        <v>280</v>
      </c>
    </row>
    <row r="117" spans="1:20" x14ac:dyDescent="0.45">
      <c r="A117" s="42">
        <v>28</v>
      </c>
      <c r="B117" s="43" t="s">
        <v>188</v>
      </c>
      <c r="C117" s="44" t="s">
        <v>189</v>
      </c>
      <c r="D117" s="61">
        <v>100</v>
      </c>
      <c r="E117" s="47">
        <f t="shared" si="20"/>
        <v>10</v>
      </c>
      <c r="F117" s="10">
        <v>81.25</v>
      </c>
      <c r="G117" s="47">
        <f t="shared" si="21"/>
        <v>16.25</v>
      </c>
      <c r="H117" s="10">
        <v>79.52</v>
      </c>
      <c r="I117" s="47">
        <f t="shared" si="22"/>
        <v>15.904</v>
      </c>
      <c r="J117" s="45">
        <v>85</v>
      </c>
      <c r="K117" s="45">
        <f t="shared" si="23"/>
        <v>12.75</v>
      </c>
      <c r="L117" s="45">
        <v>70</v>
      </c>
      <c r="M117" s="47">
        <f t="shared" si="24"/>
        <v>10.5</v>
      </c>
      <c r="N117" s="60">
        <v>87.407407407407419</v>
      </c>
      <c r="O117" s="47">
        <f t="shared" si="25"/>
        <v>17.481481481481485</v>
      </c>
      <c r="P117" s="47">
        <f t="shared" si="26"/>
        <v>82.885481481481477</v>
      </c>
      <c r="Q117" s="42" t="str">
        <f t="shared" si="27"/>
        <v>A</v>
      </c>
      <c r="S117" s="66">
        <v>82.97</v>
      </c>
      <c r="T117" s="18" t="s">
        <v>280</v>
      </c>
    </row>
    <row r="118" spans="1:20" x14ac:dyDescent="0.45">
      <c r="A118" s="42">
        <v>29</v>
      </c>
      <c r="B118" s="43" t="s">
        <v>190</v>
      </c>
      <c r="C118" s="44" t="s">
        <v>191</v>
      </c>
      <c r="D118" s="61">
        <v>100</v>
      </c>
      <c r="E118" s="47">
        <f t="shared" si="20"/>
        <v>10</v>
      </c>
      <c r="F118" s="10">
        <v>84.375</v>
      </c>
      <c r="G118" s="47">
        <f t="shared" si="21"/>
        <v>16.875</v>
      </c>
      <c r="H118" s="10">
        <v>84.063999999999993</v>
      </c>
      <c r="I118" s="47">
        <f t="shared" si="22"/>
        <v>16.812799999999999</v>
      </c>
      <c r="J118" s="45">
        <v>83</v>
      </c>
      <c r="K118" s="45">
        <f t="shared" si="23"/>
        <v>12.45</v>
      </c>
      <c r="L118" s="45">
        <v>80</v>
      </c>
      <c r="M118" s="47">
        <f t="shared" si="24"/>
        <v>12</v>
      </c>
      <c r="N118" s="60">
        <v>90.740740740740748</v>
      </c>
      <c r="O118" s="47">
        <f t="shared" si="25"/>
        <v>18.148148148148149</v>
      </c>
      <c r="P118" s="47">
        <f t="shared" si="26"/>
        <v>86.285948148148151</v>
      </c>
      <c r="Q118" s="42" t="str">
        <f t="shared" si="27"/>
        <v>A</v>
      </c>
      <c r="S118" s="66">
        <v>86.16</v>
      </c>
      <c r="T118" s="18" t="s">
        <v>280</v>
      </c>
    </row>
    <row r="119" spans="1:20" x14ac:dyDescent="0.45">
      <c r="A119" s="42">
        <v>30</v>
      </c>
      <c r="B119" s="43" t="s">
        <v>192</v>
      </c>
      <c r="C119" s="44" t="s">
        <v>193</v>
      </c>
      <c r="D119" s="61">
        <v>80</v>
      </c>
      <c r="E119" s="47">
        <f t="shared" si="20"/>
        <v>8</v>
      </c>
      <c r="F119" s="10">
        <v>87.5</v>
      </c>
      <c r="G119" s="47">
        <f t="shared" si="21"/>
        <v>17.5</v>
      </c>
      <c r="H119" s="10">
        <v>84.063999999999993</v>
      </c>
      <c r="I119" s="47">
        <f t="shared" si="22"/>
        <v>16.812799999999999</v>
      </c>
      <c r="J119" s="45">
        <v>88</v>
      </c>
      <c r="K119" s="45">
        <f t="shared" si="23"/>
        <v>13.2</v>
      </c>
      <c r="L119" s="45">
        <v>80</v>
      </c>
      <c r="M119" s="47">
        <f t="shared" si="24"/>
        <v>12</v>
      </c>
      <c r="N119" s="60">
        <v>85.555555555555571</v>
      </c>
      <c r="O119" s="47">
        <f t="shared" si="25"/>
        <v>17.111111111111114</v>
      </c>
      <c r="P119" s="47">
        <f t="shared" si="26"/>
        <v>84.623911111111113</v>
      </c>
      <c r="Q119" s="42" t="str">
        <f t="shared" si="27"/>
        <v>A</v>
      </c>
      <c r="S119" s="66">
        <v>84.75</v>
      </c>
      <c r="T119" s="18" t="s">
        <v>280</v>
      </c>
    </row>
    <row r="120" spans="1:20" x14ac:dyDescent="0.45">
      <c r="A120" s="42">
        <v>31</v>
      </c>
      <c r="B120" s="43" t="s">
        <v>194</v>
      </c>
      <c r="C120" s="44" t="s">
        <v>195</v>
      </c>
      <c r="D120" s="61">
        <v>100</v>
      </c>
      <c r="E120" s="47">
        <f t="shared" si="20"/>
        <v>10</v>
      </c>
      <c r="F120" s="10">
        <v>37.5</v>
      </c>
      <c r="G120" s="47">
        <f t="shared" si="21"/>
        <v>7.5</v>
      </c>
      <c r="H120" s="10">
        <v>40.895999999999994</v>
      </c>
      <c r="I120" s="47">
        <f t="shared" si="22"/>
        <v>8.1791999999999998</v>
      </c>
      <c r="J120" s="45">
        <v>85</v>
      </c>
      <c r="K120" s="45">
        <f t="shared" si="23"/>
        <v>12.75</v>
      </c>
      <c r="L120" s="45">
        <v>70</v>
      </c>
      <c r="M120" s="47">
        <f t="shared" si="24"/>
        <v>10.5</v>
      </c>
      <c r="N120" s="60">
        <v>70.000000000000014</v>
      </c>
      <c r="O120" s="47">
        <f t="shared" si="25"/>
        <v>14.000000000000004</v>
      </c>
      <c r="P120" s="47">
        <f t="shared" si="26"/>
        <v>62.929200000000009</v>
      </c>
      <c r="Q120" s="42" t="str">
        <f t="shared" si="27"/>
        <v>C</v>
      </c>
      <c r="S120" s="66">
        <v>60.02</v>
      </c>
      <c r="T120" s="18" t="s">
        <v>282</v>
      </c>
    </row>
    <row r="121" spans="1:20" x14ac:dyDescent="0.45">
      <c r="A121" s="42">
        <v>32</v>
      </c>
      <c r="B121" s="43" t="s">
        <v>196</v>
      </c>
      <c r="C121" s="44" t="s">
        <v>197</v>
      </c>
      <c r="D121" s="61">
        <v>100</v>
      </c>
      <c r="E121" s="47">
        <f t="shared" si="20"/>
        <v>10</v>
      </c>
      <c r="F121" s="10">
        <v>56.25</v>
      </c>
      <c r="G121" s="47">
        <f t="shared" si="21"/>
        <v>11.25</v>
      </c>
      <c r="H121" s="10">
        <v>52.255999999999993</v>
      </c>
      <c r="I121" s="47">
        <f t="shared" si="22"/>
        <v>10.4512</v>
      </c>
      <c r="J121" s="45">
        <v>85</v>
      </c>
      <c r="K121" s="45">
        <f t="shared" si="23"/>
        <v>12.75</v>
      </c>
      <c r="L121" s="45">
        <v>70</v>
      </c>
      <c r="M121" s="47">
        <f t="shared" si="24"/>
        <v>10.5</v>
      </c>
      <c r="N121" s="60">
        <v>78.888888888888886</v>
      </c>
      <c r="O121" s="47">
        <f t="shared" si="25"/>
        <v>15.777777777777779</v>
      </c>
      <c r="P121" s="47">
        <f t="shared" si="26"/>
        <v>70.728977777777772</v>
      </c>
      <c r="Q121" s="42" t="str">
        <f t="shared" si="27"/>
        <v>B</v>
      </c>
      <c r="S121" s="66">
        <v>68.510000000000005</v>
      </c>
      <c r="T121" s="18" t="s">
        <v>281</v>
      </c>
    </row>
    <row r="122" spans="1:20" x14ac:dyDescent="0.45">
      <c r="A122" s="42">
        <v>33</v>
      </c>
      <c r="B122" s="43" t="s">
        <v>198</v>
      </c>
      <c r="C122" s="44" t="s">
        <v>199</v>
      </c>
      <c r="D122" s="61">
        <v>60</v>
      </c>
      <c r="E122" s="47">
        <f t="shared" si="20"/>
        <v>6</v>
      </c>
      <c r="F122" s="10">
        <v>75</v>
      </c>
      <c r="G122" s="47">
        <f t="shared" si="21"/>
        <v>15</v>
      </c>
      <c r="H122" s="10">
        <v>61.343999999999994</v>
      </c>
      <c r="I122" s="47">
        <f t="shared" si="22"/>
        <v>12.268799999999999</v>
      </c>
      <c r="J122" s="45">
        <v>88</v>
      </c>
      <c r="K122" s="45">
        <f t="shared" si="23"/>
        <v>13.2</v>
      </c>
      <c r="L122" s="45">
        <v>80</v>
      </c>
      <c r="M122" s="47">
        <f t="shared" si="24"/>
        <v>12</v>
      </c>
      <c r="N122" s="60">
        <v>84.814814814814824</v>
      </c>
      <c r="O122" s="47">
        <f t="shared" si="25"/>
        <v>16.962962962962965</v>
      </c>
      <c r="P122" s="47">
        <f t="shared" si="26"/>
        <v>75.431762962962964</v>
      </c>
      <c r="Q122" s="42" t="str">
        <f t="shared" si="27"/>
        <v>B</v>
      </c>
      <c r="S122" s="66">
        <v>73.33</v>
      </c>
      <c r="T122" s="18" t="s">
        <v>281</v>
      </c>
    </row>
    <row r="123" spans="1:20" x14ac:dyDescent="0.45">
      <c r="A123" s="42">
        <v>34</v>
      </c>
      <c r="B123" s="43" t="s">
        <v>200</v>
      </c>
      <c r="C123" s="44" t="s">
        <v>201</v>
      </c>
      <c r="D123" s="61">
        <v>80</v>
      </c>
      <c r="E123" s="47">
        <f t="shared" si="20"/>
        <v>8</v>
      </c>
      <c r="F123" s="10">
        <v>78.125</v>
      </c>
      <c r="G123" s="47">
        <f t="shared" si="21"/>
        <v>15.625</v>
      </c>
      <c r="H123" s="10">
        <v>74.975999999999999</v>
      </c>
      <c r="I123" s="47">
        <f t="shared" si="22"/>
        <v>14.995200000000001</v>
      </c>
      <c r="J123" s="45">
        <v>85</v>
      </c>
      <c r="K123" s="45">
        <f t="shared" si="23"/>
        <v>12.75</v>
      </c>
      <c r="L123" s="45">
        <v>70</v>
      </c>
      <c r="M123" s="47">
        <f t="shared" si="24"/>
        <v>10.5</v>
      </c>
      <c r="N123" s="60">
        <v>71.111111111111114</v>
      </c>
      <c r="O123" s="47">
        <f t="shared" si="25"/>
        <v>14.222222222222223</v>
      </c>
      <c r="P123" s="47">
        <f t="shared" si="26"/>
        <v>76.092422222222226</v>
      </c>
      <c r="Q123" s="42" t="str">
        <f t="shared" si="27"/>
        <v>B</v>
      </c>
      <c r="S123" s="66">
        <v>76.53</v>
      </c>
      <c r="T123" s="18" t="s">
        <v>281</v>
      </c>
    </row>
    <row r="124" spans="1:20" x14ac:dyDescent="0.45">
      <c r="A124" s="42">
        <v>35</v>
      </c>
      <c r="B124" s="43" t="s">
        <v>202</v>
      </c>
      <c r="C124" s="44" t="s">
        <v>203</v>
      </c>
      <c r="D124" s="61">
        <v>100</v>
      </c>
      <c r="E124" s="47">
        <f t="shared" si="20"/>
        <v>10</v>
      </c>
      <c r="F124" s="10">
        <v>75</v>
      </c>
      <c r="G124" s="47">
        <f t="shared" si="21"/>
        <v>15</v>
      </c>
      <c r="H124" s="10">
        <v>84.063999999999993</v>
      </c>
      <c r="I124" s="47">
        <f t="shared" si="22"/>
        <v>16.812799999999999</v>
      </c>
      <c r="J124" s="45">
        <v>88</v>
      </c>
      <c r="K124" s="45">
        <f t="shared" si="23"/>
        <v>13.2</v>
      </c>
      <c r="L124" s="45">
        <v>80</v>
      </c>
      <c r="M124" s="47">
        <f t="shared" si="24"/>
        <v>12</v>
      </c>
      <c r="N124" s="60">
        <v>91.851851851851862</v>
      </c>
      <c r="O124" s="47">
        <f t="shared" si="25"/>
        <v>18.370370370370374</v>
      </c>
      <c r="P124" s="47">
        <f t="shared" si="26"/>
        <v>85.383170370370379</v>
      </c>
      <c r="Q124" s="42" t="str">
        <f t="shared" si="27"/>
        <v>A</v>
      </c>
      <c r="S124" s="66">
        <v>85.2</v>
      </c>
      <c r="T124" s="18" t="s">
        <v>280</v>
      </c>
    </row>
    <row r="125" spans="1:20" x14ac:dyDescent="0.45">
      <c r="A125" s="42">
        <v>36</v>
      </c>
      <c r="B125" s="43" t="s">
        <v>204</v>
      </c>
      <c r="C125" s="44" t="s">
        <v>205</v>
      </c>
      <c r="D125" s="61">
        <v>100</v>
      </c>
      <c r="E125" s="47">
        <f t="shared" si="20"/>
        <v>10</v>
      </c>
      <c r="F125" s="10">
        <v>56.25</v>
      </c>
      <c r="G125" s="47">
        <f t="shared" si="21"/>
        <v>11.25</v>
      </c>
      <c r="H125" s="10">
        <v>70.431999999999988</v>
      </c>
      <c r="I125" s="47">
        <f t="shared" si="22"/>
        <v>14.086399999999998</v>
      </c>
      <c r="J125" s="45">
        <v>85</v>
      </c>
      <c r="K125" s="45">
        <f t="shared" si="23"/>
        <v>12.75</v>
      </c>
      <c r="L125" s="45">
        <v>70</v>
      </c>
      <c r="M125" s="47">
        <f t="shared" si="24"/>
        <v>10.5</v>
      </c>
      <c r="N125" s="60">
        <v>82.592592592592609</v>
      </c>
      <c r="O125" s="47">
        <f t="shared" si="25"/>
        <v>16.518518518518523</v>
      </c>
      <c r="P125" s="47">
        <f t="shared" si="26"/>
        <v>75.104918518518517</v>
      </c>
      <c r="Q125" s="42" t="str">
        <f t="shared" si="27"/>
        <v>B</v>
      </c>
      <c r="S125" s="66">
        <v>74.52</v>
      </c>
      <c r="T125" s="18" t="s">
        <v>281</v>
      </c>
    </row>
    <row r="126" spans="1:20" x14ac:dyDescent="0.45">
      <c r="A126" s="42">
        <v>37</v>
      </c>
      <c r="B126" s="43" t="s">
        <v>206</v>
      </c>
      <c r="C126" s="44" t="s">
        <v>207</v>
      </c>
      <c r="D126" s="61">
        <v>100</v>
      </c>
      <c r="E126" s="47">
        <f t="shared" si="20"/>
        <v>10</v>
      </c>
      <c r="F126" s="10">
        <v>81.25</v>
      </c>
      <c r="G126" s="47">
        <f t="shared" si="21"/>
        <v>16.25</v>
      </c>
      <c r="H126" s="10">
        <v>88.60799999999999</v>
      </c>
      <c r="I126" s="47">
        <f t="shared" si="22"/>
        <v>17.721599999999999</v>
      </c>
      <c r="J126" s="45">
        <v>85</v>
      </c>
      <c r="K126" s="45">
        <f t="shared" si="23"/>
        <v>12.75</v>
      </c>
      <c r="L126" s="45">
        <v>70</v>
      </c>
      <c r="M126" s="47">
        <f t="shared" si="24"/>
        <v>10.5</v>
      </c>
      <c r="N126" s="60">
        <v>67.407407407407419</v>
      </c>
      <c r="O126" s="47">
        <f t="shared" si="25"/>
        <v>13.481481481481485</v>
      </c>
      <c r="P126" s="47">
        <f t="shared" si="26"/>
        <v>80.703081481481476</v>
      </c>
      <c r="Q126" s="42" t="str">
        <f t="shared" si="27"/>
        <v>A</v>
      </c>
      <c r="S126" s="66">
        <v>82.69</v>
      </c>
      <c r="T126" s="18" t="s">
        <v>280</v>
      </c>
    </row>
    <row r="127" spans="1:20" x14ac:dyDescent="0.45">
      <c r="A127" s="42">
        <v>38</v>
      </c>
      <c r="B127" s="43" t="s">
        <v>208</v>
      </c>
      <c r="C127" s="44" t="s">
        <v>209</v>
      </c>
      <c r="D127" s="61">
        <v>100</v>
      </c>
      <c r="E127" s="47">
        <f t="shared" si="20"/>
        <v>10</v>
      </c>
      <c r="F127" s="10">
        <v>84.375</v>
      </c>
      <c r="G127" s="47">
        <f t="shared" si="21"/>
        <v>16.875</v>
      </c>
      <c r="H127" s="10">
        <v>90.88</v>
      </c>
      <c r="I127" s="47">
        <f t="shared" si="22"/>
        <v>18.175999999999998</v>
      </c>
      <c r="J127" s="45">
        <v>85</v>
      </c>
      <c r="K127" s="45">
        <f t="shared" si="23"/>
        <v>12.75</v>
      </c>
      <c r="L127" s="45">
        <v>80</v>
      </c>
      <c r="M127" s="47">
        <f t="shared" si="24"/>
        <v>12</v>
      </c>
      <c r="N127" s="60">
        <v>80.740740740740733</v>
      </c>
      <c r="O127" s="47">
        <f t="shared" si="25"/>
        <v>16.148148148148149</v>
      </c>
      <c r="P127" s="47">
        <f t="shared" si="26"/>
        <v>85.949148148148154</v>
      </c>
      <c r="Q127" s="42" t="str">
        <f t="shared" si="27"/>
        <v>A</v>
      </c>
      <c r="S127" s="66">
        <v>87</v>
      </c>
      <c r="T127" s="18" t="s">
        <v>280</v>
      </c>
    </row>
    <row r="128" spans="1:20" x14ac:dyDescent="0.45">
      <c r="A128" s="42">
        <v>39</v>
      </c>
      <c r="B128" s="43" t="s">
        <v>210</v>
      </c>
      <c r="C128" s="44" t="s">
        <v>211</v>
      </c>
      <c r="D128" s="61">
        <v>100</v>
      </c>
      <c r="E128" s="47">
        <f t="shared" si="20"/>
        <v>10</v>
      </c>
      <c r="F128" s="10">
        <v>87.5</v>
      </c>
      <c r="G128" s="47">
        <f t="shared" si="21"/>
        <v>17.5</v>
      </c>
      <c r="H128" s="10">
        <v>90.88</v>
      </c>
      <c r="I128" s="47">
        <f t="shared" si="22"/>
        <v>18.175999999999998</v>
      </c>
      <c r="J128" s="45">
        <v>85</v>
      </c>
      <c r="K128" s="45">
        <f t="shared" si="23"/>
        <v>12.75</v>
      </c>
      <c r="L128" s="45">
        <v>80</v>
      </c>
      <c r="M128" s="47">
        <f t="shared" si="24"/>
        <v>12</v>
      </c>
      <c r="N128" s="60">
        <v>90.740740740740733</v>
      </c>
      <c r="O128" s="47">
        <f t="shared" si="25"/>
        <v>18.148148148148149</v>
      </c>
      <c r="P128" s="47">
        <f t="shared" si="26"/>
        <v>88.574148148148154</v>
      </c>
      <c r="Q128" s="42" t="str">
        <f t="shared" si="27"/>
        <v>A</v>
      </c>
      <c r="S128" s="66">
        <v>89.13</v>
      </c>
      <c r="T128" s="18" t="s">
        <v>280</v>
      </c>
    </row>
    <row r="129" spans="1:20" x14ac:dyDescent="0.45">
      <c r="A129" s="42">
        <v>40</v>
      </c>
      <c r="B129" s="43" t="s">
        <v>212</v>
      </c>
      <c r="C129" s="44" t="s">
        <v>213</v>
      </c>
      <c r="D129" s="61">
        <v>100</v>
      </c>
      <c r="E129" s="47">
        <f t="shared" si="20"/>
        <v>10</v>
      </c>
      <c r="F129" s="10">
        <v>84.375</v>
      </c>
      <c r="G129" s="47">
        <f t="shared" si="21"/>
        <v>16.875</v>
      </c>
      <c r="H129" s="10">
        <v>81.791999999999987</v>
      </c>
      <c r="I129" s="47">
        <f t="shared" si="22"/>
        <v>16.3584</v>
      </c>
      <c r="J129" s="45">
        <v>88</v>
      </c>
      <c r="K129" s="45">
        <f t="shared" si="23"/>
        <v>13.2</v>
      </c>
      <c r="L129" s="45">
        <v>80</v>
      </c>
      <c r="M129" s="47">
        <f t="shared" si="24"/>
        <v>12</v>
      </c>
      <c r="N129" s="60">
        <v>87.037037037037052</v>
      </c>
      <c r="O129" s="47">
        <f t="shared" si="25"/>
        <v>17.407407407407412</v>
      </c>
      <c r="P129" s="47">
        <f t="shared" si="26"/>
        <v>85.840807407407425</v>
      </c>
      <c r="Q129" s="42" t="str">
        <f t="shared" si="27"/>
        <v>A</v>
      </c>
      <c r="S129" s="66">
        <v>85.67</v>
      </c>
      <c r="T129" s="18" t="s">
        <v>280</v>
      </c>
    </row>
    <row r="130" spans="1:20" ht="15" customHeight="1" x14ac:dyDescent="0.45">
      <c r="A130" s="42">
        <v>41</v>
      </c>
      <c r="B130" s="43" t="s">
        <v>214</v>
      </c>
      <c r="C130" s="44" t="s">
        <v>215</v>
      </c>
      <c r="D130" s="61">
        <v>100</v>
      </c>
      <c r="E130" s="47">
        <f t="shared" si="20"/>
        <v>10</v>
      </c>
      <c r="F130" s="10">
        <v>81.25</v>
      </c>
      <c r="G130" s="47">
        <f t="shared" si="21"/>
        <v>16.25</v>
      </c>
      <c r="H130" s="10">
        <v>77.24799999999999</v>
      </c>
      <c r="I130" s="47">
        <f t="shared" si="22"/>
        <v>15.449599999999998</v>
      </c>
      <c r="J130" s="45">
        <v>83</v>
      </c>
      <c r="K130" s="45">
        <f t="shared" si="23"/>
        <v>12.45</v>
      </c>
      <c r="L130" s="45">
        <v>80</v>
      </c>
      <c r="M130" s="47">
        <f t="shared" si="24"/>
        <v>12</v>
      </c>
      <c r="N130" s="60">
        <v>91.111111111111128</v>
      </c>
      <c r="O130" s="47">
        <f t="shared" si="25"/>
        <v>18.222222222222225</v>
      </c>
      <c r="P130" s="47">
        <f t="shared" si="26"/>
        <v>84.371822222222221</v>
      </c>
      <c r="Q130" s="42" t="str">
        <f t="shared" si="27"/>
        <v>A</v>
      </c>
      <c r="S130" s="66">
        <v>83.54</v>
      </c>
      <c r="T130" s="18" t="s">
        <v>280</v>
      </c>
    </row>
    <row r="131" spans="1:20" x14ac:dyDescent="0.45">
      <c r="A131" s="42">
        <v>42</v>
      </c>
      <c r="B131" s="43" t="s">
        <v>216</v>
      </c>
      <c r="C131" s="44" t="s">
        <v>217</v>
      </c>
      <c r="D131" s="61">
        <v>80</v>
      </c>
      <c r="E131" s="47">
        <f t="shared" si="20"/>
        <v>8</v>
      </c>
      <c r="F131" s="10">
        <v>65.625</v>
      </c>
      <c r="G131" s="47">
        <f t="shared" si="21"/>
        <v>13.125</v>
      </c>
      <c r="H131" s="10">
        <v>61.343999999999994</v>
      </c>
      <c r="I131" s="47">
        <f t="shared" si="22"/>
        <v>12.268799999999999</v>
      </c>
      <c r="J131" s="45">
        <v>88</v>
      </c>
      <c r="K131" s="45">
        <f t="shared" si="23"/>
        <v>13.2</v>
      </c>
      <c r="L131" s="45">
        <v>80</v>
      </c>
      <c r="M131" s="47">
        <f t="shared" si="24"/>
        <v>12</v>
      </c>
      <c r="N131" s="60">
        <v>51.111111111111107</v>
      </c>
      <c r="O131" s="47">
        <f t="shared" si="25"/>
        <v>10.222222222222221</v>
      </c>
      <c r="P131" s="47">
        <f t="shared" si="26"/>
        <v>68.816022222222216</v>
      </c>
      <c r="Q131" s="42" t="str">
        <f t="shared" si="27"/>
        <v>B</v>
      </c>
      <c r="S131" s="66">
        <v>68.39</v>
      </c>
      <c r="T131" s="18" t="s">
        <v>281</v>
      </c>
    </row>
    <row r="132" spans="1:20" x14ac:dyDescent="0.45">
      <c r="A132" s="42">
        <v>43</v>
      </c>
      <c r="B132" s="43" t="s">
        <v>218</v>
      </c>
      <c r="C132" s="44" t="s">
        <v>219</v>
      </c>
      <c r="D132" s="61">
        <v>100</v>
      </c>
      <c r="E132" s="47">
        <f t="shared" si="20"/>
        <v>10</v>
      </c>
      <c r="F132" s="10">
        <v>78.125</v>
      </c>
      <c r="G132" s="47">
        <f t="shared" si="21"/>
        <v>15.625</v>
      </c>
      <c r="H132" s="10">
        <v>90.88</v>
      </c>
      <c r="I132" s="47">
        <f t="shared" si="22"/>
        <v>18.175999999999998</v>
      </c>
      <c r="J132" s="45">
        <v>85</v>
      </c>
      <c r="K132" s="45">
        <f t="shared" si="23"/>
        <v>12.75</v>
      </c>
      <c r="L132" s="45">
        <v>70</v>
      </c>
      <c r="M132" s="47">
        <f t="shared" si="24"/>
        <v>10.5</v>
      </c>
      <c r="N132" s="60">
        <v>85.555555555555557</v>
      </c>
      <c r="O132" s="47">
        <f t="shared" si="25"/>
        <v>17.111111111111111</v>
      </c>
      <c r="P132" s="47">
        <f t="shared" si="26"/>
        <v>84.162111111111116</v>
      </c>
      <c r="Q132" s="42" t="str">
        <f t="shared" si="27"/>
        <v>A</v>
      </c>
      <c r="S132" s="66">
        <v>85.47</v>
      </c>
      <c r="T132" s="18" t="s">
        <v>280</v>
      </c>
    </row>
    <row r="133" spans="1:20" x14ac:dyDescent="0.45">
      <c r="A133" s="42">
        <v>44</v>
      </c>
      <c r="B133" s="43" t="s">
        <v>220</v>
      </c>
      <c r="C133" s="44" t="s">
        <v>221</v>
      </c>
      <c r="D133" s="61">
        <v>100</v>
      </c>
      <c r="E133" s="47">
        <f t="shared" si="20"/>
        <v>10</v>
      </c>
      <c r="F133" s="10">
        <v>71.875</v>
      </c>
      <c r="G133" s="47">
        <f t="shared" si="21"/>
        <v>14.375</v>
      </c>
      <c r="H133" s="10">
        <v>86.335999999999999</v>
      </c>
      <c r="I133" s="47">
        <f t="shared" si="22"/>
        <v>17.267199999999999</v>
      </c>
      <c r="J133" s="45">
        <v>85</v>
      </c>
      <c r="K133" s="45">
        <f t="shared" si="23"/>
        <v>12.75</v>
      </c>
      <c r="L133" s="45">
        <v>70</v>
      </c>
      <c r="M133" s="47">
        <f t="shared" si="24"/>
        <v>10.5</v>
      </c>
      <c r="N133" s="60">
        <v>91.481481481481481</v>
      </c>
      <c r="O133" s="47">
        <f t="shared" si="25"/>
        <v>18.296296296296298</v>
      </c>
      <c r="P133" s="47">
        <f t="shared" si="26"/>
        <v>83.188496296296307</v>
      </c>
      <c r="Q133" s="42" t="str">
        <f t="shared" si="27"/>
        <v>A</v>
      </c>
      <c r="S133" s="66">
        <v>83.75</v>
      </c>
      <c r="T133" s="18" t="s">
        <v>280</v>
      </c>
    </row>
    <row r="134" spans="1:20" x14ac:dyDescent="0.45">
      <c r="A134" s="42">
        <v>45</v>
      </c>
      <c r="B134" s="43" t="s">
        <v>222</v>
      </c>
      <c r="C134" s="44" t="s">
        <v>223</v>
      </c>
      <c r="D134" s="61">
        <v>100</v>
      </c>
      <c r="E134" s="47">
        <f t="shared" si="20"/>
        <v>10</v>
      </c>
      <c r="F134" s="10">
        <v>90.625</v>
      </c>
      <c r="G134" s="47">
        <f t="shared" si="21"/>
        <v>18.125</v>
      </c>
      <c r="H134" s="10">
        <v>86.335999999999999</v>
      </c>
      <c r="I134" s="47">
        <f t="shared" si="22"/>
        <v>17.267199999999999</v>
      </c>
      <c r="J134" s="45">
        <v>85</v>
      </c>
      <c r="K134" s="45">
        <f t="shared" si="23"/>
        <v>12.75</v>
      </c>
      <c r="L134" s="45">
        <v>70</v>
      </c>
      <c r="M134" s="47">
        <f t="shared" si="24"/>
        <v>10.5</v>
      </c>
      <c r="N134" s="60">
        <v>93.703703703703709</v>
      </c>
      <c r="O134" s="47">
        <f t="shared" si="25"/>
        <v>18.740740740740744</v>
      </c>
      <c r="P134" s="47">
        <f t="shared" si="26"/>
        <v>87.38294074074075</v>
      </c>
      <c r="Q134" s="42" t="str">
        <f t="shared" si="27"/>
        <v>A</v>
      </c>
      <c r="S134" s="66">
        <v>87.83</v>
      </c>
      <c r="T134" s="18" t="s">
        <v>280</v>
      </c>
    </row>
    <row r="135" spans="1:20" x14ac:dyDescent="0.45">
      <c r="A135" s="42">
        <v>46</v>
      </c>
      <c r="B135" s="43" t="s">
        <v>224</v>
      </c>
      <c r="C135" s="44" t="s">
        <v>225</v>
      </c>
      <c r="D135" s="61">
        <v>100</v>
      </c>
      <c r="E135" s="47">
        <f t="shared" si="20"/>
        <v>10</v>
      </c>
      <c r="F135" s="64">
        <v>63.5</v>
      </c>
      <c r="G135" s="47">
        <f t="shared" si="21"/>
        <v>12.700000000000001</v>
      </c>
      <c r="H135" s="10">
        <v>93.151999999999987</v>
      </c>
      <c r="I135" s="47">
        <f t="shared" si="22"/>
        <v>18.630399999999998</v>
      </c>
      <c r="J135" s="45">
        <v>85</v>
      </c>
      <c r="K135" s="45">
        <f t="shared" si="23"/>
        <v>12.75</v>
      </c>
      <c r="L135" s="45">
        <v>70</v>
      </c>
      <c r="M135" s="47">
        <f t="shared" si="24"/>
        <v>10.5</v>
      </c>
      <c r="N135" s="60">
        <v>72.222222222222229</v>
      </c>
      <c r="O135" s="47">
        <f t="shared" si="25"/>
        <v>14.444444444444446</v>
      </c>
      <c r="P135" s="47">
        <f t="shared" si="26"/>
        <v>79.02484444444444</v>
      </c>
      <c r="Q135" s="42" t="str">
        <f t="shared" si="27"/>
        <v>A</v>
      </c>
      <c r="S135" s="66">
        <v>81.23</v>
      </c>
      <c r="T135" s="18" t="s">
        <v>280</v>
      </c>
    </row>
    <row r="136" spans="1:20" x14ac:dyDescent="0.45">
      <c r="A136" s="42">
        <v>47</v>
      </c>
      <c r="B136" s="43" t="s">
        <v>226</v>
      </c>
      <c r="C136" s="44" t="s">
        <v>227</v>
      </c>
      <c r="D136" s="61">
        <v>100</v>
      </c>
      <c r="E136" s="47">
        <f t="shared" si="20"/>
        <v>10</v>
      </c>
      <c r="F136" s="10">
        <v>78.125</v>
      </c>
      <c r="G136" s="47">
        <f t="shared" si="21"/>
        <v>15.625</v>
      </c>
      <c r="H136" s="10">
        <v>84.063999999999993</v>
      </c>
      <c r="I136" s="47">
        <f t="shared" ref="I136:I146" si="28">20%*H136</f>
        <v>16.812799999999999</v>
      </c>
      <c r="J136" s="45">
        <v>83</v>
      </c>
      <c r="K136" s="45">
        <f t="shared" ref="K136:K146" si="29">15%*J136</f>
        <v>12.45</v>
      </c>
      <c r="L136" s="45">
        <v>80</v>
      </c>
      <c r="M136" s="47">
        <f t="shared" ref="M136:M146" si="30">15%*L136</f>
        <v>12</v>
      </c>
      <c r="N136" s="60">
        <v>90.740740740740748</v>
      </c>
      <c r="O136" s="47">
        <f t="shared" ref="O136:O146" si="31">20%*N136</f>
        <v>18.148148148148149</v>
      </c>
      <c r="P136" s="47">
        <f t="shared" si="26"/>
        <v>85.035948148148151</v>
      </c>
      <c r="Q136" s="42" t="str">
        <f t="shared" ref="Q136:Q146" si="32">IF(P136&gt;=79,"A",IF(P136&gt;=68,"B",IF(P136&gt;=58,"C",IF(P136&gt;=41,"D","E"))))</f>
        <v>A</v>
      </c>
      <c r="S136" s="66">
        <v>84.91</v>
      </c>
      <c r="T136" s="18" t="s">
        <v>280</v>
      </c>
    </row>
    <row r="137" spans="1:20" x14ac:dyDescent="0.45">
      <c r="A137" s="42">
        <v>48</v>
      </c>
      <c r="B137" s="43" t="s">
        <v>228</v>
      </c>
      <c r="C137" s="44" t="s">
        <v>229</v>
      </c>
      <c r="D137" s="61">
        <v>100</v>
      </c>
      <c r="E137" s="47">
        <f t="shared" si="20"/>
        <v>10</v>
      </c>
      <c r="F137" s="10">
        <v>81.25</v>
      </c>
      <c r="G137" s="47">
        <f t="shared" si="21"/>
        <v>16.25</v>
      </c>
      <c r="H137" s="10">
        <v>84.063999999999993</v>
      </c>
      <c r="I137" s="47">
        <f t="shared" si="28"/>
        <v>16.812799999999999</v>
      </c>
      <c r="J137" s="45">
        <v>85</v>
      </c>
      <c r="K137" s="45">
        <f t="shared" si="29"/>
        <v>12.75</v>
      </c>
      <c r="L137" s="45">
        <v>80</v>
      </c>
      <c r="M137" s="47">
        <f t="shared" si="30"/>
        <v>12</v>
      </c>
      <c r="N137" s="60">
        <v>89.629629629629619</v>
      </c>
      <c r="O137" s="47">
        <f t="shared" si="31"/>
        <v>17.925925925925924</v>
      </c>
      <c r="P137" s="47">
        <f t="shared" si="26"/>
        <v>85.73872592592592</v>
      </c>
      <c r="Q137" s="42" t="str">
        <f t="shared" si="32"/>
        <v>A</v>
      </c>
      <c r="S137" s="66">
        <v>85.66</v>
      </c>
      <c r="T137" s="18" t="s">
        <v>280</v>
      </c>
    </row>
    <row r="138" spans="1:20" x14ac:dyDescent="0.45">
      <c r="A138" s="42">
        <v>49</v>
      </c>
      <c r="B138" s="43" t="s">
        <v>230</v>
      </c>
      <c r="C138" s="44" t="s">
        <v>231</v>
      </c>
      <c r="D138" s="61">
        <v>100</v>
      </c>
      <c r="E138" s="47">
        <f t="shared" si="20"/>
        <v>10</v>
      </c>
      <c r="F138" s="64">
        <v>59.25</v>
      </c>
      <c r="G138" s="47">
        <f t="shared" si="21"/>
        <v>11.850000000000001</v>
      </c>
      <c r="H138" s="10">
        <v>68.16</v>
      </c>
      <c r="I138" s="47">
        <f t="shared" si="28"/>
        <v>13.632</v>
      </c>
      <c r="J138" s="45">
        <v>85</v>
      </c>
      <c r="K138" s="45">
        <f t="shared" si="29"/>
        <v>12.75</v>
      </c>
      <c r="L138" s="45">
        <v>80</v>
      </c>
      <c r="M138" s="47">
        <f t="shared" si="30"/>
        <v>12</v>
      </c>
      <c r="N138" s="60">
        <v>94.444444444444443</v>
      </c>
      <c r="O138" s="47">
        <f t="shared" si="31"/>
        <v>18.888888888888889</v>
      </c>
      <c r="P138" s="75">
        <f t="shared" si="26"/>
        <v>79.120888888888885</v>
      </c>
      <c r="Q138" s="76" t="str">
        <f t="shared" si="32"/>
        <v>A</v>
      </c>
      <c r="R138" s="77"/>
      <c r="S138" s="81">
        <v>77.209999999999994</v>
      </c>
      <c r="T138" s="79" t="s">
        <v>281</v>
      </c>
    </row>
    <row r="139" spans="1:20" x14ac:dyDescent="0.45">
      <c r="A139" s="42">
        <v>50</v>
      </c>
      <c r="B139" s="43" t="s">
        <v>232</v>
      </c>
      <c r="C139" s="44" t="s">
        <v>233</v>
      </c>
      <c r="D139" s="61">
        <v>100</v>
      </c>
      <c r="E139" s="47">
        <f t="shared" si="20"/>
        <v>10</v>
      </c>
      <c r="F139" s="10">
        <v>84.375</v>
      </c>
      <c r="G139" s="47">
        <f t="shared" si="21"/>
        <v>16.875</v>
      </c>
      <c r="H139" s="10">
        <v>81.791999999999987</v>
      </c>
      <c r="I139" s="47">
        <f t="shared" si="28"/>
        <v>16.3584</v>
      </c>
      <c r="J139" s="45">
        <v>85</v>
      </c>
      <c r="K139" s="45">
        <f t="shared" si="29"/>
        <v>12.75</v>
      </c>
      <c r="L139" s="45">
        <v>70</v>
      </c>
      <c r="M139" s="47">
        <f t="shared" si="30"/>
        <v>10.5</v>
      </c>
      <c r="N139" s="60">
        <v>92.962962962962962</v>
      </c>
      <c r="O139" s="47">
        <f t="shared" si="31"/>
        <v>18.592592592592592</v>
      </c>
      <c r="P139" s="47">
        <f t="shared" si="26"/>
        <v>85.075992592592598</v>
      </c>
      <c r="Q139" s="42" t="str">
        <f t="shared" si="32"/>
        <v>A</v>
      </c>
      <c r="S139" s="66">
        <v>85.11</v>
      </c>
      <c r="T139" s="18" t="s">
        <v>280</v>
      </c>
    </row>
    <row r="140" spans="1:20" x14ac:dyDescent="0.45">
      <c r="A140" s="42">
        <v>51</v>
      </c>
      <c r="B140" s="43" t="s">
        <v>234</v>
      </c>
      <c r="C140" s="44" t="s">
        <v>235</v>
      </c>
      <c r="D140" s="61">
        <v>100</v>
      </c>
      <c r="E140" s="47">
        <f t="shared" si="20"/>
        <v>10</v>
      </c>
      <c r="F140" s="10">
        <v>84.375</v>
      </c>
      <c r="G140" s="47">
        <f t="shared" si="21"/>
        <v>16.875</v>
      </c>
      <c r="H140" s="10">
        <v>86.335999999999999</v>
      </c>
      <c r="I140" s="47">
        <f t="shared" si="28"/>
        <v>17.267199999999999</v>
      </c>
      <c r="J140" s="45">
        <v>85</v>
      </c>
      <c r="K140" s="45">
        <f t="shared" si="29"/>
        <v>12.75</v>
      </c>
      <c r="L140" s="45">
        <v>80</v>
      </c>
      <c r="M140" s="47">
        <f t="shared" si="30"/>
        <v>12</v>
      </c>
      <c r="N140" s="60">
        <v>75.925925925925924</v>
      </c>
      <c r="O140" s="47">
        <f t="shared" si="31"/>
        <v>15.185185185185185</v>
      </c>
      <c r="P140" s="47">
        <f t="shared" si="26"/>
        <v>84.077385185185193</v>
      </c>
      <c r="Q140" s="42" t="str">
        <f t="shared" si="32"/>
        <v>A</v>
      </c>
      <c r="S140" s="66">
        <v>84.91</v>
      </c>
      <c r="T140" s="18" t="s">
        <v>280</v>
      </c>
    </row>
    <row r="141" spans="1:20" x14ac:dyDescent="0.45">
      <c r="A141" s="42">
        <v>52</v>
      </c>
      <c r="B141" s="43" t="s">
        <v>236</v>
      </c>
      <c r="C141" s="44" t="s">
        <v>237</v>
      </c>
      <c r="D141" s="61">
        <v>100</v>
      </c>
      <c r="E141" s="47">
        <f t="shared" si="20"/>
        <v>10</v>
      </c>
      <c r="F141" s="10">
        <v>87.5</v>
      </c>
      <c r="G141" s="47">
        <f t="shared" si="21"/>
        <v>17.5</v>
      </c>
      <c r="H141" s="10">
        <v>86.335999999999999</v>
      </c>
      <c r="I141" s="47">
        <f t="shared" si="28"/>
        <v>17.267199999999999</v>
      </c>
      <c r="J141" s="45">
        <v>85</v>
      </c>
      <c r="K141" s="45">
        <f t="shared" si="29"/>
        <v>12.75</v>
      </c>
      <c r="L141" s="45">
        <v>70</v>
      </c>
      <c r="M141" s="47">
        <f t="shared" si="30"/>
        <v>10.5</v>
      </c>
      <c r="N141" s="60">
        <v>75.925925925925924</v>
      </c>
      <c r="O141" s="47">
        <f t="shared" si="31"/>
        <v>15.185185185185185</v>
      </c>
      <c r="P141" s="47">
        <f t="shared" si="26"/>
        <v>83.202385185185193</v>
      </c>
      <c r="Q141" s="42" t="str">
        <f t="shared" si="32"/>
        <v>A</v>
      </c>
      <c r="S141" s="66">
        <v>84.54</v>
      </c>
      <c r="T141" s="18" t="s">
        <v>280</v>
      </c>
    </row>
    <row r="142" spans="1:20" x14ac:dyDescent="0.45">
      <c r="A142" s="42">
        <v>53</v>
      </c>
      <c r="B142" s="43" t="s">
        <v>238</v>
      </c>
      <c r="C142" s="44" t="s">
        <v>239</v>
      </c>
      <c r="D142" s="61">
        <v>100</v>
      </c>
      <c r="E142" s="47">
        <f t="shared" si="20"/>
        <v>10</v>
      </c>
      <c r="F142" s="10">
        <v>71.875</v>
      </c>
      <c r="G142" s="47">
        <f t="shared" si="21"/>
        <v>14.375</v>
      </c>
      <c r="H142" s="10">
        <v>68.16</v>
      </c>
      <c r="I142" s="47">
        <f t="shared" si="28"/>
        <v>13.632</v>
      </c>
      <c r="J142" s="45">
        <v>83</v>
      </c>
      <c r="K142" s="45">
        <f t="shared" si="29"/>
        <v>12.45</v>
      </c>
      <c r="L142" s="45">
        <v>80</v>
      </c>
      <c r="M142" s="47">
        <f t="shared" si="30"/>
        <v>12</v>
      </c>
      <c r="N142" s="60">
        <v>55.185185185185183</v>
      </c>
      <c r="O142" s="47">
        <f t="shared" si="31"/>
        <v>11.037037037037038</v>
      </c>
      <c r="P142" s="47">
        <f t="shared" si="26"/>
        <v>73.494037037037032</v>
      </c>
      <c r="Q142" s="42" t="str">
        <f t="shared" si="32"/>
        <v>B</v>
      </c>
      <c r="S142" s="66">
        <v>73.55</v>
      </c>
      <c r="T142" s="18" t="s">
        <v>281</v>
      </c>
    </row>
    <row r="143" spans="1:20" x14ac:dyDescent="0.45">
      <c r="A143" s="42">
        <v>54</v>
      </c>
      <c r="B143" s="43" t="s">
        <v>240</v>
      </c>
      <c r="C143" s="44" t="s">
        <v>241</v>
      </c>
      <c r="D143" s="61">
        <v>100</v>
      </c>
      <c r="E143" s="47">
        <f t="shared" si="20"/>
        <v>10</v>
      </c>
      <c r="F143" s="10">
        <v>56.25</v>
      </c>
      <c r="G143" s="47">
        <f t="shared" si="21"/>
        <v>11.25</v>
      </c>
      <c r="H143" s="10">
        <v>43.167999999999999</v>
      </c>
      <c r="I143" s="47">
        <f t="shared" si="28"/>
        <v>8.6335999999999995</v>
      </c>
      <c r="J143" s="45">
        <v>85</v>
      </c>
      <c r="K143" s="45">
        <f t="shared" si="29"/>
        <v>12.75</v>
      </c>
      <c r="L143" s="45">
        <v>80</v>
      </c>
      <c r="M143" s="47">
        <f t="shared" si="30"/>
        <v>12</v>
      </c>
      <c r="N143" s="60">
        <v>86.296296296296305</v>
      </c>
      <c r="O143" s="47">
        <f t="shared" si="31"/>
        <v>17.259259259259263</v>
      </c>
      <c r="P143" s="69">
        <f t="shared" si="26"/>
        <v>71.892859259259268</v>
      </c>
      <c r="Q143" s="70" t="str">
        <f t="shared" si="32"/>
        <v>B</v>
      </c>
      <c r="R143" s="71"/>
      <c r="S143" s="72">
        <v>67.89</v>
      </c>
      <c r="T143" s="73" t="s">
        <v>282</v>
      </c>
    </row>
    <row r="144" spans="1:20" x14ac:dyDescent="0.45">
      <c r="A144" s="42">
        <v>55</v>
      </c>
      <c r="B144" s="43" t="s">
        <v>242</v>
      </c>
      <c r="C144" s="44" t="s">
        <v>243</v>
      </c>
      <c r="D144" s="61">
        <v>100</v>
      </c>
      <c r="E144" s="47">
        <f t="shared" si="20"/>
        <v>10</v>
      </c>
      <c r="F144" s="10">
        <v>68.75</v>
      </c>
      <c r="G144" s="47">
        <f t="shared" si="21"/>
        <v>13.75</v>
      </c>
      <c r="H144" s="10">
        <v>81.791999999999987</v>
      </c>
      <c r="I144" s="47">
        <f t="shared" si="28"/>
        <v>16.3584</v>
      </c>
      <c r="J144" s="45">
        <v>83</v>
      </c>
      <c r="K144" s="45">
        <f t="shared" si="29"/>
        <v>12.45</v>
      </c>
      <c r="L144" s="45">
        <v>80</v>
      </c>
      <c r="M144" s="47">
        <f t="shared" si="30"/>
        <v>12</v>
      </c>
      <c r="N144" s="60">
        <v>37.037037037037038</v>
      </c>
      <c r="O144" s="47">
        <f t="shared" si="31"/>
        <v>7.4074074074074083</v>
      </c>
      <c r="P144" s="47">
        <f t="shared" si="26"/>
        <v>71.965807407407411</v>
      </c>
      <c r="Q144" s="42" t="str">
        <f t="shared" si="32"/>
        <v>B</v>
      </c>
      <c r="S144" s="66">
        <v>74.290000000000006</v>
      </c>
      <c r="T144" s="18" t="s">
        <v>281</v>
      </c>
    </row>
    <row r="145" spans="1:20" x14ac:dyDescent="0.45">
      <c r="A145" s="42">
        <v>56</v>
      </c>
      <c r="B145" s="43" t="s">
        <v>244</v>
      </c>
      <c r="C145" s="44" t="s">
        <v>245</v>
      </c>
      <c r="D145" s="61">
        <v>100</v>
      </c>
      <c r="E145" s="47">
        <f t="shared" si="20"/>
        <v>10</v>
      </c>
      <c r="F145" s="10">
        <v>87.5</v>
      </c>
      <c r="G145" s="47">
        <f t="shared" si="21"/>
        <v>17.5</v>
      </c>
      <c r="H145" s="10">
        <v>84.063999999999993</v>
      </c>
      <c r="I145" s="47">
        <f t="shared" si="28"/>
        <v>16.812799999999999</v>
      </c>
      <c r="J145" s="45">
        <v>85</v>
      </c>
      <c r="K145" s="45">
        <f t="shared" si="29"/>
        <v>12.75</v>
      </c>
      <c r="L145" s="45">
        <v>70</v>
      </c>
      <c r="M145" s="47">
        <f t="shared" si="30"/>
        <v>10.5</v>
      </c>
      <c r="N145" s="60">
        <v>57.407407407407405</v>
      </c>
      <c r="O145" s="47">
        <f t="shared" si="31"/>
        <v>11.481481481481481</v>
      </c>
      <c r="P145" s="47">
        <f t="shared" si="26"/>
        <v>79.044281481481477</v>
      </c>
      <c r="Q145" s="42" t="str">
        <f t="shared" si="32"/>
        <v>A</v>
      </c>
      <c r="S145" s="66">
        <v>81.08</v>
      </c>
      <c r="T145" s="18" t="s">
        <v>280</v>
      </c>
    </row>
    <row r="146" spans="1:20" x14ac:dyDescent="0.45">
      <c r="A146" s="42">
        <v>57</v>
      </c>
      <c r="B146" s="43" t="s">
        <v>246</v>
      </c>
      <c r="C146" s="44" t="s">
        <v>247</v>
      </c>
      <c r="D146" s="61">
        <v>100</v>
      </c>
      <c r="E146" s="47">
        <f t="shared" si="20"/>
        <v>10</v>
      </c>
      <c r="F146" s="10">
        <v>87.5</v>
      </c>
      <c r="G146" s="47">
        <f t="shared" si="21"/>
        <v>17.5</v>
      </c>
      <c r="H146" s="10">
        <v>86.335999999999999</v>
      </c>
      <c r="I146" s="47">
        <f t="shared" si="28"/>
        <v>17.267199999999999</v>
      </c>
      <c r="J146" s="45">
        <v>83</v>
      </c>
      <c r="K146" s="45">
        <f t="shared" si="29"/>
        <v>12.45</v>
      </c>
      <c r="L146" s="45">
        <v>80</v>
      </c>
      <c r="M146" s="47">
        <f t="shared" si="30"/>
        <v>12</v>
      </c>
      <c r="N146" s="60">
        <v>87.407407407407405</v>
      </c>
      <c r="O146" s="47">
        <f t="shared" si="31"/>
        <v>17.481481481481481</v>
      </c>
      <c r="P146" s="47">
        <f t="shared" si="26"/>
        <v>86.698681481481486</v>
      </c>
      <c r="Q146" s="42" t="str">
        <f t="shared" si="32"/>
        <v>A</v>
      </c>
      <c r="S146" s="66">
        <v>86.96</v>
      </c>
      <c r="T146" s="18" t="s">
        <v>280</v>
      </c>
    </row>
    <row r="152" spans="1:20" x14ac:dyDescent="0.45">
      <c r="E152" s="49" t="s">
        <v>277</v>
      </c>
      <c r="F152" s="50" t="s">
        <v>278</v>
      </c>
      <c r="G152" s="49" t="s">
        <v>279</v>
      </c>
    </row>
    <row r="153" spans="1:20" x14ac:dyDescent="0.45">
      <c r="E153" s="51" t="s">
        <v>280</v>
      </c>
      <c r="F153" s="52">
        <f>COUNTIF(Q8:Q146,"A")</f>
        <v>90</v>
      </c>
      <c r="G153" s="52">
        <f>(F153/122)*100</f>
        <v>73.770491803278688</v>
      </c>
    </row>
    <row r="154" spans="1:20" x14ac:dyDescent="0.45">
      <c r="E154" s="51" t="s">
        <v>281</v>
      </c>
      <c r="F154" s="52">
        <f>COUNTIF(Q8:Q146,"B")</f>
        <v>23</v>
      </c>
      <c r="G154" s="52">
        <f t="shared" ref="G154:G157" si="33">(F154/122)*100</f>
        <v>18.852459016393443</v>
      </c>
    </row>
    <row r="155" spans="1:20" x14ac:dyDescent="0.45">
      <c r="E155" s="51" t="s">
        <v>282</v>
      </c>
      <c r="F155" s="52">
        <f>COUNTIF(Q8:Q146,"C")</f>
        <v>6</v>
      </c>
      <c r="G155" s="52">
        <f t="shared" si="33"/>
        <v>4.918032786885246</v>
      </c>
    </row>
    <row r="156" spans="1:20" x14ac:dyDescent="0.45">
      <c r="E156" s="51" t="s">
        <v>283</v>
      </c>
      <c r="F156" s="52">
        <f>COUNTIF(Q8:Q146,"D")</f>
        <v>2</v>
      </c>
      <c r="G156" s="52">
        <f t="shared" si="33"/>
        <v>1.639344262295082</v>
      </c>
    </row>
    <row r="157" spans="1:20" x14ac:dyDescent="0.45">
      <c r="E157" s="51" t="s">
        <v>284</v>
      </c>
      <c r="F157" s="52">
        <f>COUNTIF(Q8:Q146,"E")</f>
        <v>1</v>
      </c>
      <c r="G157" s="52">
        <f t="shared" si="33"/>
        <v>0.81967213114754101</v>
      </c>
    </row>
    <row r="158" spans="1:20" x14ac:dyDescent="0.45">
      <c r="E158" s="48" t="s">
        <v>285</v>
      </c>
      <c r="F158" s="52">
        <f>SUM(F153:F157)</f>
        <v>122</v>
      </c>
      <c r="G158" s="52">
        <f>SUM(G153:G157)</f>
        <v>100</v>
      </c>
    </row>
  </sheetData>
  <mergeCells count="19">
    <mergeCell ref="J6:K6"/>
    <mergeCell ref="N88:O88"/>
    <mergeCell ref="P88:Q88"/>
    <mergeCell ref="L88:M88"/>
    <mergeCell ref="L6:M6"/>
    <mergeCell ref="N6:O6"/>
    <mergeCell ref="P6:Q6"/>
    <mergeCell ref="F88:G88"/>
    <mergeCell ref="F6:G6"/>
    <mergeCell ref="H6:I6"/>
    <mergeCell ref="H88:I88"/>
    <mergeCell ref="A6:A7"/>
    <mergeCell ref="B6:B7"/>
    <mergeCell ref="C6:C7"/>
    <mergeCell ref="D6:E6"/>
    <mergeCell ref="A88:A89"/>
    <mergeCell ref="B88:B89"/>
    <mergeCell ref="C88:C89"/>
    <mergeCell ref="D88:E88"/>
  </mergeCells>
  <conditionalFormatting sqref="S8:S25">
    <cfRule type="duplicateValues" dxfId="26" priority="25"/>
    <cfRule type="duplicateValues" dxfId="25" priority="26"/>
    <cfRule type="duplicateValues" dxfId="24" priority="27"/>
  </conditionalFormatting>
  <conditionalFormatting sqref="S27:S32">
    <cfRule type="duplicateValues" dxfId="23" priority="22"/>
    <cfRule type="duplicateValues" dxfId="22" priority="23"/>
    <cfRule type="duplicateValues" dxfId="21" priority="24"/>
  </conditionalFormatting>
  <conditionalFormatting sqref="S33:S42">
    <cfRule type="duplicateValues" dxfId="20" priority="19"/>
    <cfRule type="duplicateValues" dxfId="19" priority="20"/>
    <cfRule type="duplicateValues" dxfId="18" priority="21"/>
  </conditionalFormatting>
  <conditionalFormatting sqref="S43:S59">
    <cfRule type="duplicateValues" dxfId="17" priority="16"/>
    <cfRule type="duplicateValues" dxfId="16" priority="17"/>
    <cfRule type="duplicateValues" dxfId="15" priority="18"/>
  </conditionalFormatting>
  <conditionalFormatting sqref="S60:S69">
    <cfRule type="duplicateValues" dxfId="14" priority="13"/>
    <cfRule type="duplicateValues" dxfId="13" priority="14"/>
    <cfRule type="duplicateValues" dxfId="12" priority="15"/>
  </conditionalFormatting>
  <conditionalFormatting sqref="S90:S104">
    <cfRule type="duplicateValues" dxfId="11" priority="10"/>
    <cfRule type="duplicateValues" dxfId="10" priority="11"/>
    <cfRule type="duplicateValues" dxfId="9" priority="12"/>
  </conditionalFormatting>
  <conditionalFormatting sqref="S105:S118">
    <cfRule type="duplicateValues" dxfId="8" priority="7"/>
    <cfRule type="duplicateValues" dxfId="7" priority="8"/>
    <cfRule type="duplicateValues" dxfId="6" priority="9"/>
  </conditionalFormatting>
  <conditionalFormatting sqref="S119:S135">
    <cfRule type="duplicateValues" dxfId="5" priority="4"/>
    <cfRule type="duplicateValues" dxfId="4" priority="5"/>
    <cfRule type="duplicateValues" dxfId="3" priority="6"/>
  </conditionalFormatting>
  <conditionalFormatting sqref="S136:S14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6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22129-37ED-4462-AE15-DB0B4E8958E3}">
  <dimension ref="A2:U61"/>
  <sheetViews>
    <sheetView workbookViewId="0">
      <selection activeCell="B47" sqref="B47"/>
    </sheetView>
  </sheetViews>
  <sheetFormatPr defaultRowHeight="14.25" x14ac:dyDescent="0.45"/>
  <cols>
    <col min="1" max="1" width="5.86328125" customWidth="1"/>
    <col min="2" max="2" width="52.73046875" bestFit="1" customWidth="1"/>
    <col min="3" max="3" width="18.53125" customWidth="1"/>
    <col min="4" max="6" width="8.3984375" customWidth="1"/>
    <col min="7" max="7" width="9.06640625" style="18"/>
    <col min="8" max="8" width="13.1328125" customWidth="1"/>
    <col min="9" max="14" width="3.53125" style="18" customWidth="1"/>
    <col min="15" max="19" width="3.53125" customWidth="1"/>
    <col min="20" max="20" width="2.73046875" customWidth="1"/>
  </cols>
  <sheetData>
    <row r="2" spans="1:21" ht="23.25" x14ac:dyDescent="0.7">
      <c r="A2" s="1" t="s">
        <v>0</v>
      </c>
      <c r="B2" s="2"/>
      <c r="C2" s="2"/>
      <c r="D2" s="2"/>
      <c r="E2" s="2"/>
      <c r="F2" s="2"/>
    </row>
    <row r="4" spans="1:21" x14ac:dyDescent="0.45">
      <c r="A4" s="3" t="s">
        <v>1</v>
      </c>
      <c r="B4" s="3" t="s">
        <v>2</v>
      </c>
      <c r="C4" s="4" t="s">
        <v>3</v>
      </c>
      <c r="D4" s="91" t="s">
        <v>4</v>
      </c>
      <c r="E4" s="92"/>
      <c r="F4" s="93"/>
    </row>
    <row r="5" spans="1:21" x14ac:dyDescent="0.45">
      <c r="A5" s="5"/>
      <c r="B5" s="5"/>
      <c r="C5" s="6"/>
      <c r="D5" s="7" t="s">
        <v>5</v>
      </c>
      <c r="E5" s="7" t="s">
        <v>6</v>
      </c>
      <c r="F5" s="7" t="s">
        <v>7</v>
      </c>
      <c r="I5" s="22">
        <v>1</v>
      </c>
      <c r="J5" s="94">
        <v>2</v>
      </c>
      <c r="K5" s="94"/>
      <c r="L5" s="94"/>
      <c r="M5" s="95">
        <v>3</v>
      </c>
      <c r="N5" s="95"/>
      <c r="O5" s="95"/>
      <c r="P5" s="95"/>
      <c r="Q5" s="95"/>
      <c r="R5" s="95"/>
      <c r="S5" s="95"/>
    </row>
    <row r="6" spans="1:21" x14ac:dyDescent="0.45">
      <c r="A6" s="8">
        <v>1</v>
      </c>
      <c r="B6" s="17" t="s">
        <v>16</v>
      </c>
      <c r="C6" s="9" t="s">
        <v>17</v>
      </c>
      <c r="D6" s="10">
        <f>[1]KDK!G7</f>
        <v>100</v>
      </c>
      <c r="E6" s="10">
        <f>[1]KDK!H7</f>
        <v>79.849999999999994</v>
      </c>
      <c r="F6" s="11" t="str">
        <f t="shared" ref="F6:F15" si="0">IF(D6&gt;=79,"4",IF(D6&gt;=68,"3",IF(D6&gt;=58,"2",IF(D6&gt;=41,"1","0"))))</f>
        <v>4</v>
      </c>
      <c r="G6" s="18">
        <v>1</v>
      </c>
      <c r="H6" t="s">
        <v>267</v>
      </c>
      <c r="I6" s="23" t="s">
        <v>251</v>
      </c>
      <c r="J6" s="20" t="s">
        <v>251</v>
      </c>
      <c r="K6" s="20" t="s">
        <v>251</v>
      </c>
      <c r="L6" s="21"/>
      <c r="M6" s="28"/>
      <c r="N6" s="28"/>
      <c r="O6" s="28"/>
      <c r="P6" s="28"/>
      <c r="Q6" s="30"/>
      <c r="R6" s="30"/>
      <c r="S6" s="30"/>
      <c r="U6">
        <v>90</v>
      </c>
    </row>
    <row r="7" spans="1:21" x14ac:dyDescent="0.45">
      <c r="A7" s="8">
        <v>2</v>
      </c>
      <c r="B7" s="17" t="s">
        <v>20</v>
      </c>
      <c r="C7" s="9" t="s">
        <v>21</v>
      </c>
      <c r="D7" s="10">
        <f>[1]KDK!G9</f>
        <v>100</v>
      </c>
      <c r="E7" s="10">
        <f>[1]KDK!H9</f>
        <v>77.260000000000005</v>
      </c>
      <c r="F7" s="11" t="str">
        <f t="shared" si="0"/>
        <v>4</v>
      </c>
      <c r="G7" s="18">
        <v>6</v>
      </c>
      <c r="I7" s="23" t="s">
        <v>251</v>
      </c>
      <c r="J7" s="20" t="s">
        <v>251</v>
      </c>
      <c r="K7" s="20" t="s">
        <v>251</v>
      </c>
      <c r="L7" s="21"/>
      <c r="M7" s="28"/>
      <c r="N7" s="29"/>
      <c r="O7" s="30"/>
      <c r="P7" s="30"/>
      <c r="Q7" s="30"/>
      <c r="R7" s="30"/>
      <c r="S7" s="30"/>
      <c r="U7">
        <v>90</v>
      </c>
    </row>
    <row r="8" spans="1:21" x14ac:dyDescent="0.45">
      <c r="A8" s="8">
        <v>3</v>
      </c>
      <c r="B8" s="17" t="s">
        <v>24</v>
      </c>
      <c r="C8" s="9" t="s">
        <v>25</v>
      </c>
      <c r="D8" s="10">
        <f>[1]KDK!G11</f>
        <v>95.24</v>
      </c>
      <c r="E8" s="10">
        <f>[1]KDK!H11</f>
        <v>79.06</v>
      </c>
      <c r="F8" s="11" t="str">
        <f t="shared" si="0"/>
        <v>4</v>
      </c>
      <c r="G8" s="18">
        <v>10</v>
      </c>
      <c r="I8" s="23" t="s">
        <v>251</v>
      </c>
      <c r="J8" s="20" t="s">
        <v>251</v>
      </c>
      <c r="K8" s="20" t="s">
        <v>251</v>
      </c>
      <c r="L8" s="21"/>
      <c r="M8" s="28"/>
      <c r="N8" s="28"/>
      <c r="O8" s="30"/>
      <c r="P8" s="30"/>
      <c r="Q8" s="30"/>
      <c r="R8" s="30"/>
      <c r="S8" s="30"/>
      <c r="U8">
        <v>90</v>
      </c>
    </row>
    <row r="9" spans="1:21" x14ac:dyDescent="0.45">
      <c r="A9" s="8">
        <v>4</v>
      </c>
      <c r="B9" s="17" t="s">
        <v>26</v>
      </c>
      <c r="C9" s="9" t="s">
        <v>27</v>
      </c>
      <c r="D9" s="10">
        <f>[1]KDK!G12</f>
        <v>100</v>
      </c>
      <c r="E9" s="10">
        <f>[1]KDK!H12</f>
        <v>79.16</v>
      </c>
      <c r="F9" s="11" t="str">
        <f t="shared" si="0"/>
        <v>4</v>
      </c>
      <c r="G9" s="18">
        <v>5</v>
      </c>
      <c r="I9" s="23" t="s">
        <v>251</v>
      </c>
      <c r="J9" s="20" t="s">
        <v>251</v>
      </c>
      <c r="K9" s="20" t="s">
        <v>251</v>
      </c>
      <c r="L9" s="20"/>
      <c r="M9" s="28"/>
      <c r="N9" s="28"/>
      <c r="O9" s="28"/>
      <c r="P9" s="28"/>
      <c r="Q9" s="30"/>
      <c r="R9" s="30"/>
      <c r="S9" s="30"/>
      <c r="U9">
        <v>90</v>
      </c>
    </row>
    <row r="10" spans="1:21" x14ac:dyDescent="0.45">
      <c r="A10" s="8">
        <v>5</v>
      </c>
      <c r="B10" s="17" t="s">
        <v>32</v>
      </c>
      <c r="C10" s="9" t="s">
        <v>33</v>
      </c>
      <c r="D10" s="10">
        <f>[1]KDK!G15</f>
        <v>95.24</v>
      </c>
      <c r="E10" s="10">
        <f>[1]KDK!H15</f>
        <v>69.78</v>
      </c>
      <c r="F10" s="11" t="str">
        <f t="shared" si="0"/>
        <v>4</v>
      </c>
      <c r="G10" s="18">
        <v>2</v>
      </c>
      <c r="I10" s="23" t="s">
        <v>251</v>
      </c>
      <c r="J10" s="20" t="s">
        <v>251</v>
      </c>
      <c r="K10" s="20" t="s">
        <v>251</v>
      </c>
      <c r="L10" s="21"/>
      <c r="M10" s="28"/>
      <c r="N10" s="28"/>
      <c r="O10" s="28"/>
      <c r="P10" s="30"/>
      <c r="Q10" s="30"/>
      <c r="R10" s="30"/>
      <c r="S10" s="30"/>
      <c r="U10">
        <v>90</v>
      </c>
    </row>
    <row r="11" spans="1:21" x14ac:dyDescent="0.45">
      <c r="A11" s="8">
        <v>6</v>
      </c>
      <c r="B11" s="17" t="s">
        <v>72</v>
      </c>
      <c r="C11" s="9" t="s">
        <v>73</v>
      </c>
      <c r="D11" s="10">
        <f>[1]KDK!G36</f>
        <v>100</v>
      </c>
      <c r="E11" s="10">
        <f>[1]KDK!H36</f>
        <v>79.540000000000006</v>
      </c>
      <c r="F11" s="11" t="str">
        <f t="shared" si="0"/>
        <v>4</v>
      </c>
      <c r="G11" s="18">
        <v>12</v>
      </c>
      <c r="H11" t="s">
        <v>248</v>
      </c>
      <c r="I11" s="23" t="s">
        <v>251</v>
      </c>
      <c r="J11" s="20" t="s">
        <v>251</v>
      </c>
      <c r="K11" s="20" t="s">
        <v>251</v>
      </c>
      <c r="L11" s="21"/>
      <c r="M11" s="28"/>
      <c r="N11" s="29"/>
      <c r="O11" s="30"/>
      <c r="P11" s="30"/>
      <c r="Q11" s="30"/>
      <c r="R11" s="30"/>
      <c r="S11" s="30"/>
      <c r="U11">
        <v>90</v>
      </c>
    </row>
    <row r="12" spans="1:21" x14ac:dyDescent="0.45">
      <c r="A12" s="8">
        <v>7</v>
      </c>
      <c r="B12" s="17" t="s">
        <v>76</v>
      </c>
      <c r="C12" s="9" t="s">
        <v>77</v>
      </c>
      <c r="D12" s="10">
        <f>[1]KDK!G38</f>
        <v>100</v>
      </c>
      <c r="E12" s="10">
        <f>[1]KDK!H38</f>
        <v>79.16</v>
      </c>
      <c r="F12" s="11" t="str">
        <f t="shared" si="0"/>
        <v>4</v>
      </c>
      <c r="G12" s="18">
        <v>9</v>
      </c>
      <c r="I12" s="23" t="s">
        <v>251</v>
      </c>
      <c r="J12" s="20" t="s">
        <v>251</v>
      </c>
      <c r="K12" s="20" t="s">
        <v>251</v>
      </c>
      <c r="L12" s="21"/>
      <c r="M12" s="28"/>
      <c r="N12" s="28"/>
      <c r="O12" s="30"/>
      <c r="P12" s="30"/>
      <c r="Q12" s="30"/>
      <c r="R12" s="30"/>
      <c r="S12" s="30"/>
      <c r="U12">
        <v>90</v>
      </c>
    </row>
    <row r="13" spans="1:21" x14ac:dyDescent="0.45">
      <c r="A13" s="8">
        <v>8</v>
      </c>
      <c r="B13" s="17" t="s">
        <v>88</v>
      </c>
      <c r="C13" s="9" t="s">
        <v>89</v>
      </c>
      <c r="D13" s="10">
        <f>[1]KDK!G45</f>
        <v>100</v>
      </c>
      <c r="E13" s="10">
        <f>[1]KDK!H45</f>
        <v>84.88</v>
      </c>
      <c r="F13" s="11" t="str">
        <f t="shared" si="0"/>
        <v>4</v>
      </c>
      <c r="G13" s="18">
        <v>3</v>
      </c>
      <c r="H13" t="s">
        <v>266</v>
      </c>
      <c r="I13" s="23" t="s">
        <v>251</v>
      </c>
      <c r="J13" s="20" t="s">
        <v>251</v>
      </c>
      <c r="K13" s="20" t="s">
        <v>251</v>
      </c>
      <c r="L13" s="21"/>
      <c r="M13" s="28"/>
      <c r="N13" s="28"/>
      <c r="O13" s="30"/>
      <c r="P13" s="30"/>
      <c r="Q13" s="30"/>
      <c r="R13" s="30"/>
      <c r="S13" s="30"/>
      <c r="U13">
        <v>90</v>
      </c>
    </row>
    <row r="14" spans="1:21" x14ac:dyDescent="0.45">
      <c r="A14" s="8">
        <v>9</v>
      </c>
      <c r="B14" s="17" t="s">
        <v>94</v>
      </c>
      <c r="C14" s="9" t="s">
        <v>95</v>
      </c>
      <c r="D14" s="10">
        <f>[1]KDK!G48</f>
        <v>100</v>
      </c>
      <c r="E14" s="10">
        <f>[1]KDK!H48</f>
        <v>77.88</v>
      </c>
      <c r="F14" s="11" t="str">
        <f t="shared" si="0"/>
        <v>4</v>
      </c>
      <c r="G14" s="18">
        <v>8</v>
      </c>
      <c r="I14" s="23" t="s">
        <v>251</v>
      </c>
      <c r="J14" s="20" t="s">
        <v>251</v>
      </c>
      <c r="K14" s="20" t="s">
        <v>251</v>
      </c>
      <c r="L14" s="21"/>
      <c r="M14" s="28"/>
      <c r="N14" s="29"/>
      <c r="O14" s="30"/>
      <c r="P14" s="30"/>
      <c r="Q14" s="30"/>
      <c r="R14" s="30"/>
      <c r="S14" s="30"/>
      <c r="U14">
        <v>90</v>
      </c>
    </row>
    <row r="15" spans="1:21" x14ac:dyDescent="0.45">
      <c r="A15" s="8">
        <v>10</v>
      </c>
      <c r="B15" s="17" t="s">
        <v>128</v>
      </c>
      <c r="C15" s="9" t="s">
        <v>129</v>
      </c>
      <c r="D15" s="10">
        <f>[1]KDK!G67</f>
        <v>100</v>
      </c>
      <c r="E15" s="10">
        <f>[1]KDK!H67</f>
        <v>81.64</v>
      </c>
      <c r="F15" s="11" t="str">
        <f t="shared" si="0"/>
        <v>4</v>
      </c>
      <c r="G15" s="18">
        <v>7</v>
      </c>
      <c r="I15" s="23" t="s">
        <v>251</v>
      </c>
      <c r="J15" s="20" t="s">
        <v>251</v>
      </c>
      <c r="K15" s="20" t="s">
        <v>251</v>
      </c>
      <c r="L15" s="21"/>
      <c r="M15" s="28"/>
      <c r="N15" s="28"/>
      <c r="O15" s="28"/>
      <c r="P15" s="30"/>
      <c r="Q15" s="28"/>
      <c r="R15" s="30"/>
      <c r="S15" s="30"/>
      <c r="U15">
        <v>90</v>
      </c>
    </row>
    <row r="16" spans="1:21" x14ac:dyDescent="0.45">
      <c r="A16" s="8">
        <v>11</v>
      </c>
      <c r="B16" s="17" t="s">
        <v>130</v>
      </c>
      <c r="C16" s="9" t="s">
        <v>131</v>
      </c>
      <c r="D16" s="10">
        <f>[1]KDK!G68</f>
        <v>100</v>
      </c>
      <c r="E16" s="10">
        <f>[1]KDK!H68</f>
        <v>79.66</v>
      </c>
      <c r="F16" s="11" t="str">
        <f t="shared" ref="F16" si="1">IF(D16&gt;=79,"4",IF(D16&gt;=68,"3",IF(D16&gt;=58,"2",IF(D16&gt;=41,"1","0"))))</f>
        <v>4</v>
      </c>
      <c r="G16" s="18">
        <v>4</v>
      </c>
      <c r="I16" s="23" t="s">
        <v>251</v>
      </c>
      <c r="J16" s="20" t="s">
        <v>251</v>
      </c>
      <c r="K16" s="20" t="s">
        <v>251</v>
      </c>
      <c r="L16" s="21"/>
      <c r="M16" s="28"/>
      <c r="N16" s="28"/>
      <c r="O16" s="28"/>
      <c r="P16" s="28"/>
      <c r="Q16" s="30"/>
      <c r="R16" s="30"/>
      <c r="S16" s="30"/>
      <c r="U16">
        <v>90</v>
      </c>
    </row>
    <row r="17" spans="1:21" x14ac:dyDescent="0.45">
      <c r="A17" s="8">
        <v>12</v>
      </c>
      <c r="B17" s="17" t="s">
        <v>50</v>
      </c>
      <c r="C17" s="9" t="s">
        <v>51</v>
      </c>
      <c r="D17" s="14">
        <f>AVERAGE(D6:D16)</f>
        <v>99.13454545454546</v>
      </c>
      <c r="E17" s="15"/>
      <c r="F17" s="15"/>
      <c r="I17" s="23" t="s">
        <v>251</v>
      </c>
      <c r="J17" s="20" t="s">
        <v>251</v>
      </c>
      <c r="K17" s="20" t="s">
        <v>251</v>
      </c>
      <c r="L17" s="21"/>
      <c r="M17" s="28"/>
      <c r="N17" s="28"/>
      <c r="O17" s="28"/>
      <c r="P17" s="30"/>
      <c r="Q17" s="30"/>
      <c r="R17" s="30"/>
      <c r="S17" s="30"/>
      <c r="U17">
        <v>90</v>
      </c>
    </row>
    <row r="18" spans="1:21" x14ac:dyDescent="0.45">
      <c r="A18" s="15"/>
      <c r="B18" s="12" t="s">
        <v>132</v>
      </c>
      <c r="C18" s="13"/>
      <c r="D18" s="16">
        <f>66/66*100%</f>
        <v>1</v>
      </c>
      <c r="E18" s="15"/>
      <c r="F18" s="15"/>
    </row>
    <row r="34" spans="1:21" ht="23.25" x14ac:dyDescent="0.7">
      <c r="A34" s="1" t="s">
        <v>133</v>
      </c>
    </row>
    <row r="36" spans="1:21" x14ac:dyDescent="0.45">
      <c r="A36" s="3" t="s">
        <v>1</v>
      </c>
      <c r="B36" s="3" t="s">
        <v>2</v>
      </c>
      <c r="C36" s="4" t="s">
        <v>3</v>
      </c>
      <c r="D36" s="91" t="s">
        <v>4</v>
      </c>
      <c r="E36" s="92"/>
      <c r="F36" s="93"/>
    </row>
    <row r="37" spans="1:21" x14ac:dyDescent="0.45">
      <c r="A37" s="5"/>
      <c r="B37" s="5"/>
      <c r="C37" s="6"/>
      <c r="D37" s="7" t="s">
        <v>5</v>
      </c>
      <c r="E37" s="7" t="s">
        <v>6</v>
      </c>
      <c r="F37" s="7" t="s">
        <v>7</v>
      </c>
      <c r="I37" s="22">
        <v>1</v>
      </c>
      <c r="J37" s="94">
        <v>2</v>
      </c>
      <c r="K37" s="94"/>
      <c r="L37" s="94"/>
      <c r="M37" s="95">
        <v>3</v>
      </c>
      <c r="N37" s="95"/>
      <c r="O37" s="95"/>
      <c r="P37" s="95"/>
      <c r="Q37" s="95"/>
      <c r="R37" s="95"/>
      <c r="S37" s="95"/>
    </row>
    <row r="38" spans="1:21" x14ac:dyDescent="0.45">
      <c r="A38" s="8">
        <v>1</v>
      </c>
      <c r="B38" s="17" t="s">
        <v>134</v>
      </c>
      <c r="C38" s="9" t="s">
        <v>135</v>
      </c>
      <c r="D38" s="10">
        <f>[1]KDK!G75</f>
        <v>100</v>
      </c>
      <c r="E38" s="10">
        <f>[1]KDK!H75</f>
        <v>81.760000000000005</v>
      </c>
      <c r="F38" s="11" t="str">
        <f t="shared" ref="F38:F49" si="2">IF(D38&gt;=79,"4",IF(D38&gt;=68,"3",IF(D38&gt;=58,"2",IF(D38&gt;=41,"1","0"))))</f>
        <v>4</v>
      </c>
      <c r="G38" s="18">
        <v>8</v>
      </c>
      <c r="H38" s="19"/>
      <c r="I38" s="23" t="s">
        <v>251</v>
      </c>
      <c r="J38" s="20" t="s">
        <v>251</v>
      </c>
      <c r="K38" s="20" t="s">
        <v>251</v>
      </c>
      <c r="L38" s="21"/>
      <c r="M38" s="28" t="s">
        <v>251</v>
      </c>
      <c r="N38" s="28" t="s">
        <v>251</v>
      </c>
      <c r="O38" s="28" t="s">
        <v>251</v>
      </c>
      <c r="P38" s="28" t="s">
        <v>251</v>
      </c>
      <c r="Q38" s="30"/>
      <c r="R38" s="30"/>
      <c r="S38" s="30"/>
      <c r="U38">
        <v>80</v>
      </c>
    </row>
    <row r="39" spans="1:21" x14ac:dyDescent="0.45">
      <c r="A39" s="8">
        <v>2</v>
      </c>
      <c r="B39" s="17" t="s">
        <v>140</v>
      </c>
      <c r="C39" s="9" t="s">
        <v>141</v>
      </c>
      <c r="D39" s="10">
        <f>[1]KDK!G78</f>
        <v>100</v>
      </c>
      <c r="E39" s="10">
        <f>[1]KDK!H78</f>
        <v>77.95</v>
      </c>
      <c r="F39" s="11" t="str">
        <f t="shared" si="2"/>
        <v>4</v>
      </c>
      <c r="G39" s="18">
        <v>5</v>
      </c>
      <c r="H39" t="s">
        <v>250</v>
      </c>
      <c r="I39" s="24"/>
      <c r="J39" s="20" t="s">
        <v>251</v>
      </c>
      <c r="K39" s="21"/>
      <c r="L39" s="21"/>
      <c r="M39" s="28" t="s">
        <v>251</v>
      </c>
      <c r="N39" s="29"/>
      <c r="O39" s="30"/>
      <c r="P39" s="30"/>
      <c r="Q39" s="30"/>
      <c r="R39" s="30"/>
      <c r="S39" s="30"/>
      <c r="U39">
        <v>80</v>
      </c>
    </row>
    <row r="40" spans="1:21" x14ac:dyDescent="0.45">
      <c r="A40" s="8">
        <v>3</v>
      </c>
      <c r="B40" s="17" t="s">
        <v>142</v>
      </c>
      <c r="C40" s="9" t="s">
        <v>143</v>
      </c>
      <c r="D40" s="10">
        <f>[1]KDK!G79</f>
        <v>100</v>
      </c>
      <c r="E40" s="10">
        <f>[1]KDK!H79</f>
        <v>80.88</v>
      </c>
      <c r="F40" s="11" t="str">
        <f t="shared" si="2"/>
        <v>4</v>
      </c>
      <c r="G40" s="18">
        <v>1</v>
      </c>
      <c r="H40" t="s">
        <v>248</v>
      </c>
      <c r="I40" s="23" t="s">
        <v>251</v>
      </c>
      <c r="J40" s="20" t="s">
        <v>251</v>
      </c>
      <c r="K40" s="21"/>
      <c r="L40" s="21"/>
      <c r="M40" s="28" t="s">
        <v>251</v>
      </c>
      <c r="N40" s="28" t="s">
        <v>251</v>
      </c>
      <c r="O40" s="30"/>
      <c r="P40" s="30"/>
      <c r="Q40" s="30"/>
      <c r="R40" s="30"/>
      <c r="S40" s="30"/>
      <c r="U40">
        <v>80</v>
      </c>
    </row>
    <row r="41" spans="1:21" x14ac:dyDescent="0.45">
      <c r="A41" s="8">
        <v>4</v>
      </c>
      <c r="B41" s="17" t="s">
        <v>146</v>
      </c>
      <c r="C41" s="9" t="s">
        <v>147</v>
      </c>
      <c r="D41" s="10">
        <f>[1]KDK!G81</f>
        <v>100</v>
      </c>
      <c r="E41" s="10">
        <f>[1]KDK!H81</f>
        <v>75.73</v>
      </c>
      <c r="F41" s="11" t="str">
        <f t="shared" si="2"/>
        <v>4</v>
      </c>
      <c r="G41" s="18">
        <v>2</v>
      </c>
      <c r="I41" s="23" t="s">
        <v>251</v>
      </c>
      <c r="J41" s="20" t="s">
        <v>251</v>
      </c>
      <c r="K41" s="20" t="s">
        <v>251</v>
      </c>
      <c r="L41" s="20" t="s">
        <v>251</v>
      </c>
      <c r="M41" s="28" t="s">
        <v>251</v>
      </c>
      <c r="N41" s="28" t="s">
        <v>251</v>
      </c>
      <c r="O41" s="28" t="s">
        <v>251</v>
      </c>
      <c r="P41" s="28" t="s">
        <v>251</v>
      </c>
      <c r="Q41" s="30"/>
      <c r="R41" s="30"/>
      <c r="S41" s="30"/>
      <c r="U41">
        <v>85</v>
      </c>
    </row>
    <row r="42" spans="1:21" x14ac:dyDescent="0.45">
      <c r="A42" s="8">
        <v>5</v>
      </c>
      <c r="B42" s="17" t="s">
        <v>148</v>
      </c>
      <c r="C42" s="9" t="s">
        <v>149</v>
      </c>
      <c r="D42" s="10">
        <f>[1]KDK!G82</f>
        <v>100</v>
      </c>
      <c r="E42" s="10">
        <f>[1]KDK!H82</f>
        <v>76.42</v>
      </c>
      <c r="F42" s="11" t="str">
        <f t="shared" si="2"/>
        <v>4</v>
      </c>
      <c r="G42" s="18">
        <v>3</v>
      </c>
      <c r="I42" s="23" t="s">
        <v>251</v>
      </c>
      <c r="J42" s="20" t="s">
        <v>251</v>
      </c>
      <c r="K42" s="20" t="s">
        <v>251</v>
      </c>
      <c r="L42" s="21"/>
      <c r="M42" s="28" t="s">
        <v>251</v>
      </c>
      <c r="N42" s="28" t="s">
        <v>251</v>
      </c>
      <c r="O42" s="28" t="s">
        <v>251</v>
      </c>
      <c r="P42" s="30"/>
      <c r="Q42" s="30"/>
      <c r="R42" s="30"/>
      <c r="S42" s="30"/>
      <c r="U42">
        <v>80</v>
      </c>
    </row>
    <row r="43" spans="1:21" x14ac:dyDescent="0.45">
      <c r="A43" s="8">
        <v>6</v>
      </c>
      <c r="B43" s="17" t="s">
        <v>152</v>
      </c>
      <c r="C43" s="9" t="s">
        <v>153</v>
      </c>
      <c r="D43" s="10">
        <f>[1]KDK!G84</f>
        <v>95.24</v>
      </c>
      <c r="E43" s="10">
        <f>[1]KDK!H84</f>
        <v>76.59</v>
      </c>
      <c r="F43" s="11" t="str">
        <f t="shared" si="2"/>
        <v>4</v>
      </c>
      <c r="G43" s="18">
        <v>9</v>
      </c>
      <c r="I43" s="24"/>
      <c r="J43" s="20" t="s">
        <v>251</v>
      </c>
      <c r="K43" s="20" t="s">
        <v>251</v>
      </c>
      <c r="L43" s="21"/>
      <c r="M43" s="28" t="s">
        <v>251</v>
      </c>
      <c r="N43" s="29"/>
      <c r="O43" s="30"/>
      <c r="P43" s="30"/>
      <c r="Q43" s="30"/>
      <c r="R43" s="30"/>
      <c r="S43" s="30"/>
      <c r="U43">
        <v>80</v>
      </c>
    </row>
    <row r="44" spans="1:21" x14ac:dyDescent="0.45">
      <c r="A44" s="8">
        <v>7</v>
      </c>
      <c r="B44" s="17" t="s">
        <v>160</v>
      </c>
      <c r="C44" s="9" t="s">
        <v>161</v>
      </c>
      <c r="D44" s="10">
        <f>[1]KDK!G88</f>
        <v>100</v>
      </c>
      <c r="E44" s="10">
        <f>[1]KDK!H88</f>
        <v>76.989999999999995</v>
      </c>
      <c r="F44" s="11" t="str">
        <f t="shared" si="2"/>
        <v>4</v>
      </c>
      <c r="G44" s="18">
        <v>7</v>
      </c>
      <c r="I44" s="23" t="s">
        <v>251</v>
      </c>
      <c r="J44" s="21"/>
      <c r="K44" s="21"/>
      <c r="L44" s="21"/>
      <c r="M44" s="28" t="s">
        <v>251</v>
      </c>
      <c r="N44" s="28" t="s">
        <v>251</v>
      </c>
      <c r="O44" s="30"/>
      <c r="P44" s="30"/>
      <c r="Q44" s="30"/>
      <c r="R44" s="30"/>
      <c r="S44" s="30"/>
      <c r="U44">
        <v>80</v>
      </c>
    </row>
    <row r="45" spans="1:21" x14ac:dyDescent="0.45">
      <c r="A45" s="8">
        <v>8</v>
      </c>
      <c r="B45" s="17" t="s">
        <v>166</v>
      </c>
      <c r="C45" s="9" t="s">
        <v>167</v>
      </c>
      <c r="D45" s="10">
        <f>[1]KDK!G92</f>
        <v>100</v>
      </c>
      <c r="E45" s="10">
        <f>[1]KDK!H92</f>
        <v>77.05</v>
      </c>
      <c r="F45" s="11" t="str">
        <f t="shared" si="2"/>
        <v>4</v>
      </c>
      <c r="G45" s="18">
        <v>12</v>
      </c>
      <c r="I45" s="23" t="s">
        <v>251</v>
      </c>
      <c r="J45" s="20" t="s">
        <v>251</v>
      </c>
      <c r="K45" s="20" t="s">
        <v>251</v>
      </c>
      <c r="L45" s="21"/>
      <c r="M45" s="28" t="s">
        <v>251</v>
      </c>
      <c r="N45" s="28" t="s">
        <v>251</v>
      </c>
      <c r="O45" s="30"/>
      <c r="P45" s="30"/>
      <c r="Q45" s="30"/>
      <c r="R45" s="30"/>
      <c r="S45" s="30"/>
      <c r="U45">
        <v>80</v>
      </c>
    </row>
    <row r="46" spans="1:21" x14ac:dyDescent="0.45">
      <c r="A46" s="8">
        <v>9</v>
      </c>
      <c r="B46" s="17" t="s">
        <v>184</v>
      </c>
      <c r="C46" s="9" t="s">
        <v>185</v>
      </c>
      <c r="D46" s="10">
        <f>[1]KDK!G101</f>
        <v>100</v>
      </c>
      <c r="E46" s="10">
        <f>[1]KDK!H101</f>
        <v>75.28</v>
      </c>
      <c r="F46" s="11" t="str">
        <f t="shared" si="2"/>
        <v>4</v>
      </c>
      <c r="G46" s="18">
        <v>11</v>
      </c>
      <c r="H46" t="s">
        <v>249</v>
      </c>
      <c r="I46" s="24"/>
      <c r="J46" s="20" t="s">
        <v>251</v>
      </c>
      <c r="K46" s="21"/>
      <c r="L46" s="21"/>
      <c r="M46" s="28" t="s">
        <v>251</v>
      </c>
      <c r="N46" s="29"/>
      <c r="O46" s="30"/>
      <c r="P46" s="30"/>
      <c r="Q46" s="30"/>
      <c r="R46" s="30"/>
      <c r="S46" s="30"/>
      <c r="U46">
        <v>80</v>
      </c>
    </row>
    <row r="47" spans="1:21" x14ac:dyDescent="0.45">
      <c r="A47" s="8">
        <v>10</v>
      </c>
      <c r="B47" s="17" t="s">
        <v>186</v>
      </c>
      <c r="C47" s="9" t="s">
        <v>187</v>
      </c>
      <c r="D47" s="10">
        <f>[1]KDK!G102</f>
        <v>100</v>
      </c>
      <c r="E47" s="10">
        <f>[1]KDK!H102</f>
        <v>78.02</v>
      </c>
      <c r="F47" s="11" t="str">
        <f t="shared" si="2"/>
        <v>4</v>
      </c>
      <c r="G47" s="18">
        <v>4</v>
      </c>
      <c r="I47" s="24"/>
      <c r="J47" s="20" t="s">
        <v>251</v>
      </c>
      <c r="K47" s="21"/>
      <c r="L47" s="21"/>
      <c r="M47" s="28" t="s">
        <v>251</v>
      </c>
      <c r="N47" s="28" t="s">
        <v>251</v>
      </c>
      <c r="O47" s="28" t="s">
        <v>251</v>
      </c>
      <c r="P47" s="30"/>
      <c r="Q47" s="28"/>
      <c r="R47" s="30"/>
      <c r="S47" s="30"/>
      <c r="U47">
        <v>80</v>
      </c>
    </row>
    <row r="48" spans="1:21" x14ac:dyDescent="0.45">
      <c r="A48" s="8">
        <v>11</v>
      </c>
      <c r="B48" s="17" t="s">
        <v>234</v>
      </c>
      <c r="C48" s="9" t="s">
        <v>235</v>
      </c>
      <c r="D48" s="10">
        <f>[1]KDK!G129</f>
        <v>100</v>
      </c>
      <c r="E48" s="10">
        <f>[1]KDK!H129</f>
        <v>76.88</v>
      </c>
      <c r="F48" s="11" t="str">
        <f t="shared" si="2"/>
        <v>4</v>
      </c>
      <c r="G48" s="18">
        <v>10</v>
      </c>
      <c r="I48" s="24"/>
      <c r="J48" s="20" t="s">
        <v>251</v>
      </c>
      <c r="K48" s="20" t="s">
        <v>251</v>
      </c>
      <c r="L48" s="21"/>
      <c r="M48" s="28" t="s">
        <v>251</v>
      </c>
      <c r="N48" s="28" t="s">
        <v>251</v>
      </c>
      <c r="O48" s="28" t="s">
        <v>251</v>
      </c>
      <c r="P48" s="28" t="s">
        <v>251</v>
      </c>
      <c r="Q48" s="30"/>
      <c r="R48" s="30"/>
      <c r="S48" s="30"/>
      <c r="U48">
        <v>80</v>
      </c>
    </row>
    <row r="49" spans="1:21" x14ac:dyDescent="0.45">
      <c r="A49" s="8">
        <v>12</v>
      </c>
      <c r="B49" s="17" t="s">
        <v>244</v>
      </c>
      <c r="C49" s="9" t="s">
        <v>245</v>
      </c>
      <c r="D49" s="10">
        <f>[1]KDK!G134</f>
        <v>100</v>
      </c>
      <c r="E49" s="10">
        <f>[1]KDK!H134</f>
        <v>77.83</v>
      </c>
      <c r="F49" s="11" t="str">
        <f t="shared" si="2"/>
        <v>4</v>
      </c>
      <c r="G49" s="18">
        <v>6</v>
      </c>
      <c r="I49" s="23" t="s">
        <v>251</v>
      </c>
      <c r="J49" s="20" t="s">
        <v>251</v>
      </c>
      <c r="K49" s="21"/>
      <c r="L49" s="21"/>
      <c r="M49" s="28" t="s">
        <v>251</v>
      </c>
      <c r="N49" s="28" t="s">
        <v>251</v>
      </c>
      <c r="O49" s="28" t="s">
        <v>251</v>
      </c>
      <c r="P49" s="30"/>
      <c r="Q49" s="30"/>
      <c r="R49" s="30"/>
      <c r="S49" s="30"/>
      <c r="U49">
        <v>80</v>
      </c>
    </row>
    <row r="51" spans="1:21" x14ac:dyDescent="0.45">
      <c r="A51" s="25">
        <v>1</v>
      </c>
      <c r="B51" s="26" t="s">
        <v>262</v>
      </c>
      <c r="G51" s="18">
        <v>1</v>
      </c>
      <c r="H51" t="s">
        <v>252</v>
      </c>
    </row>
    <row r="52" spans="1:21" x14ac:dyDescent="0.45">
      <c r="A52" s="25">
        <v>2</v>
      </c>
      <c r="B52" s="26" t="s">
        <v>263</v>
      </c>
      <c r="G52" s="18">
        <v>2</v>
      </c>
      <c r="H52" t="s">
        <v>253</v>
      </c>
    </row>
    <row r="53" spans="1:21" x14ac:dyDescent="0.45">
      <c r="A53" s="25">
        <v>3</v>
      </c>
      <c r="B53" s="26" t="s">
        <v>264</v>
      </c>
      <c r="G53" s="18">
        <v>3</v>
      </c>
      <c r="H53" t="s">
        <v>254</v>
      </c>
    </row>
    <row r="54" spans="1:21" x14ac:dyDescent="0.45">
      <c r="A54" s="25">
        <v>4</v>
      </c>
      <c r="B54" s="26" t="s">
        <v>265</v>
      </c>
      <c r="G54" s="18">
        <v>4</v>
      </c>
      <c r="H54" t="s">
        <v>255</v>
      </c>
    </row>
    <row r="55" spans="1:21" x14ac:dyDescent="0.45">
      <c r="A55" s="25">
        <v>5</v>
      </c>
      <c r="B55" s="26" t="s">
        <v>259</v>
      </c>
      <c r="G55" s="18">
        <v>5</v>
      </c>
      <c r="H55" t="s">
        <v>256</v>
      </c>
    </row>
    <row r="56" spans="1:21" x14ac:dyDescent="0.45">
      <c r="G56" s="18">
        <v>6</v>
      </c>
      <c r="H56" t="s">
        <v>257</v>
      </c>
    </row>
    <row r="57" spans="1:21" x14ac:dyDescent="0.45">
      <c r="G57" s="18">
        <v>7</v>
      </c>
      <c r="H57" t="s">
        <v>258</v>
      </c>
    </row>
    <row r="59" spans="1:21" x14ac:dyDescent="0.45">
      <c r="A59" s="25"/>
      <c r="B59" s="26"/>
    </row>
    <row r="60" spans="1:21" x14ac:dyDescent="0.45">
      <c r="A60" s="25"/>
      <c r="B60" s="26"/>
      <c r="H60" t="s">
        <v>260</v>
      </c>
    </row>
    <row r="61" spans="1:21" x14ac:dyDescent="0.45">
      <c r="A61" s="25"/>
      <c r="B61" s="27"/>
      <c r="H61" t="s">
        <v>261</v>
      </c>
    </row>
  </sheetData>
  <mergeCells count="6">
    <mergeCell ref="D4:F4"/>
    <mergeCell ref="D36:F36"/>
    <mergeCell ref="J37:L37"/>
    <mergeCell ref="M37:S37"/>
    <mergeCell ref="J5:L5"/>
    <mergeCell ref="M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cp:lastPrinted>2026-01-09T12:23:59Z</cp:lastPrinted>
  <dcterms:created xsi:type="dcterms:W3CDTF">2025-06-05T01:04:39Z</dcterms:created>
  <dcterms:modified xsi:type="dcterms:W3CDTF">2026-02-10T03:10:41Z</dcterms:modified>
</cp:coreProperties>
</file>