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eptianafathonah/Documents/GASAL 2025-2026/PENDIDIKAN/NERS/Keperawatan Kritis/NILAI/"/>
    </mc:Choice>
  </mc:AlternateContent>
  <xr:revisionPtr revIDLastSave="0" documentId="13_ncr:1_{CDA83786-5D8F-6F43-B55C-145CF628D74A}" xr6:coauthVersionLast="36" xr6:coauthVersionMax="47" xr10:uidLastSave="{00000000-0000-0000-0000-000000000000}"/>
  <bookViews>
    <workbookView xWindow="0" yWindow="460" windowWidth="27320" windowHeight="13780" xr2:uid="{00000000-000D-0000-FFFF-FFFF00000000}"/>
  </bookViews>
  <sheets>
    <sheet name="NILAI TABULASI KRITIS" sheetId="12" r:id="rId1"/>
    <sheet name="TUTORIAL" sheetId="15" r:id="rId2"/>
  </sheets>
  <definedNames>
    <definedName name="_xlnm.Print_Area" localSheetId="0">'NILAI TABULASI KRITIS'!$A$1:$F$48</definedName>
    <definedName name="_xlnm.Print_Area" localSheetId="1">TUTORIAL!$A$1:$D$46</definedName>
  </definedNames>
  <calcPr calcId="181029"/>
</workbook>
</file>

<file path=xl/calcChain.xml><?xml version="1.0" encoding="utf-8"?>
<calcChain xmlns="http://schemas.openxmlformats.org/spreadsheetml/2006/main">
  <c r="I41" i="12" l="1"/>
  <c r="I42" i="12"/>
  <c r="I43" i="12"/>
  <c r="I44" i="12"/>
  <c r="I45" i="12"/>
  <c r="I46" i="12"/>
  <c r="I47" i="12"/>
  <c r="I48" i="12"/>
  <c r="I34" i="12"/>
  <c r="I35" i="12"/>
  <c r="I36" i="12"/>
  <c r="I37" i="12"/>
  <c r="I38" i="12"/>
  <c r="I39" i="12"/>
  <c r="I40" i="12"/>
  <c r="I25" i="12"/>
  <c r="I26" i="12"/>
  <c r="I27" i="12"/>
  <c r="I28" i="12"/>
  <c r="I29" i="12"/>
  <c r="I30" i="12"/>
  <c r="I31" i="12"/>
  <c r="I32" i="12"/>
  <c r="I33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6" i="12"/>
  <c r="G40" i="12"/>
  <c r="G41" i="12"/>
  <c r="G42" i="12"/>
  <c r="G43" i="12"/>
  <c r="G44" i="12"/>
  <c r="G45" i="12"/>
  <c r="G46" i="12"/>
  <c r="G47" i="12"/>
  <c r="G48" i="12"/>
  <c r="G34" i="12"/>
  <c r="G35" i="12"/>
  <c r="G36" i="12"/>
  <c r="G37" i="12"/>
  <c r="G38" i="12"/>
  <c r="G39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6" i="12"/>
  <c r="E46" i="12"/>
  <c r="E47" i="12"/>
  <c r="E48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6" i="12"/>
  <c r="W46" i="12" l="1"/>
  <c r="W47" i="12"/>
  <c r="W48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6" i="12"/>
  <c r="Q44" i="12"/>
  <c r="Q45" i="12"/>
  <c r="Q46" i="12"/>
  <c r="Q47" i="12"/>
  <c r="Q48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6" i="12"/>
  <c r="N35" i="12" l="1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6" i="12"/>
  <c r="K44" i="12"/>
  <c r="K45" i="12"/>
  <c r="K46" i="12"/>
  <c r="K47" i="12"/>
  <c r="K48" i="12"/>
  <c r="K35" i="12"/>
  <c r="X35" i="12" s="1"/>
  <c r="K36" i="12"/>
  <c r="X36" i="12" s="1"/>
  <c r="K37" i="12"/>
  <c r="X37" i="12" s="1"/>
  <c r="K38" i="12"/>
  <c r="X38" i="12" s="1"/>
  <c r="K39" i="12"/>
  <c r="X39" i="12" s="1"/>
  <c r="K40" i="12"/>
  <c r="X40" i="12" s="1"/>
  <c r="K41" i="12"/>
  <c r="X41" i="12" s="1"/>
  <c r="K42" i="12"/>
  <c r="X42" i="12" s="1"/>
  <c r="K43" i="12"/>
  <c r="X43" i="12" s="1"/>
  <c r="K23" i="12"/>
  <c r="K24" i="12"/>
  <c r="K25" i="12"/>
  <c r="X25" i="12" s="1"/>
  <c r="K26" i="12"/>
  <c r="K27" i="12"/>
  <c r="K28" i="12"/>
  <c r="K29" i="12"/>
  <c r="K30" i="12"/>
  <c r="K31" i="12"/>
  <c r="K32" i="12"/>
  <c r="K33" i="12"/>
  <c r="K34" i="12"/>
  <c r="K7" i="12"/>
  <c r="K8" i="12"/>
  <c r="K9" i="12"/>
  <c r="X9" i="12" s="1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6" i="12"/>
  <c r="F35" i="15"/>
  <c r="F36" i="15"/>
  <c r="F37" i="15"/>
  <c r="F38" i="15"/>
  <c r="F39" i="15"/>
  <c r="F40" i="15"/>
  <c r="F41" i="15"/>
  <c r="F42" i="15"/>
  <c r="F43" i="15"/>
  <c r="F44" i="15"/>
  <c r="F45" i="15"/>
  <c r="F46" i="15"/>
  <c r="F24" i="15"/>
  <c r="F25" i="15"/>
  <c r="F26" i="15"/>
  <c r="F27" i="15"/>
  <c r="F28" i="15"/>
  <c r="F29" i="15"/>
  <c r="F30" i="15"/>
  <c r="F31" i="15"/>
  <c r="F32" i="15"/>
  <c r="F33" i="15"/>
  <c r="F3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4" i="15"/>
  <c r="X6" i="12" l="1"/>
  <c r="X19" i="12"/>
  <c r="X15" i="12"/>
  <c r="X11" i="12"/>
  <c r="X7" i="12"/>
  <c r="X31" i="12"/>
  <c r="X27" i="12"/>
  <c r="X23" i="12"/>
  <c r="X46" i="12"/>
  <c r="X17" i="12"/>
  <c r="X22" i="12"/>
  <c r="X18" i="12"/>
  <c r="X14" i="12"/>
  <c r="X10" i="12"/>
  <c r="X34" i="12"/>
  <c r="X30" i="12"/>
  <c r="X26" i="12"/>
  <c r="X45" i="12"/>
  <c r="X12" i="12"/>
  <c r="X8" i="12"/>
  <c r="X28" i="12"/>
  <c r="X24" i="12"/>
  <c r="X47" i="12"/>
  <c r="X21" i="12"/>
  <c r="X20" i="12"/>
  <c r="X16" i="12"/>
  <c r="X32" i="12"/>
  <c r="X13" i="12"/>
  <c r="X33" i="12"/>
  <c r="X29" i="12"/>
  <c r="X48" i="12"/>
  <c r="X44" i="12"/>
</calcChain>
</file>

<file path=xl/sharedStrings.xml><?xml version="1.0" encoding="utf-8"?>
<sst xmlns="http://schemas.openxmlformats.org/spreadsheetml/2006/main" count="214" uniqueCount="116">
  <si>
    <t>NIM</t>
  </si>
  <si>
    <t>NO</t>
  </si>
  <si>
    <t>NAMA</t>
  </si>
  <si>
    <t xml:space="preserve">DAFTAR HADIR </t>
  </si>
  <si>
    <t>ADINDA SALMA MAELANI</t>
  </si>
  <si>
    <t>SKA12022001</t>
  </si>
  <si>
    <t>AFFRILYA PUTRI YOLANDA PRASETYA</t>
  </si>
  <si>
    <t>SKA12022002</t>
  </si>
  <si>
    <t>AGNES BETTI PURNAWATI</t>
  </si>
  <si>
    <t>SKA12022003</t>
  </si>
  <si>
    <t>AGNES DINDA OLIVIA ANANDA</t>
  </si>
  <si>
    <t>SKA12022004</t>
  </si>
  <si>
    <t>AMALIA NABILA AGUSTIN</t>
  </si>
  <si>
    <t>SKA12022006</t>
  </si>
  <si>
    <t>AN NIDA LIL MAU'IDLOH</t>
  </si>
  <si>
    <t>SKA12022007</t>
  </si>
  <si>
    <t>ANCIKA ALFI</t>
  </si>
  <si>
    <t>SKA12022008</t>
  </si>
  <si>
    <t>ANINDA KUSUMANINGRUM</t>
  </si>
  <si>
    <t>SKA12022009</t>
  </si>
  <si>
    <t xml:space="preserve">ANNISA AMALIA PUTRI </t>
  </si>
  <si>
    <t>SKA12022010</t>
  </si>
  <si>
    <t>BEKTI NANDA WIDIYANINGRUM</t>
  </si>
  <si>
    <t>SKA12022011</t>
  </si>
  <si>
    <t>BUNGA CAHYANNY.R</t>
  </si>
  <si>
    <t>SKA12022012</t>
  </si>
  <si>
    <t>CHELSA ETADEA UTAMI</t>
  </si>
  <si>
    <t>SKA12022013</t>
  </si>
  <si>
    <t>DIDIK KURNIAWAN</t>
  </si>
  <si>
    <t>SKA12022014</t>
  </si>
  <si>
    <t xml:space="preserve">DINA AMBARWATI </t>
  </si>
  <si>
    <t>SKA12022015</t>
  </si>
  <si>
    <t xml:space="preserve">ERDITA DWI KUSUMA </t>
  </si>
  <si>
    <t>SKA12022016</t>
  </si>
  <si>
    <t xml:space="preserve">FATMAWATI NURHASANAH </t>
  </si>
  <si>
    <t>SKA12022017</t>
  </si>
  <si>
    <t>GRASELA STEFANIA NOWITA</t>
  </si>
  <si>
    <t>SKA12022018</t>
  </si>
  <si>
    <t xml:space="preserve">ISNAINI NUR ANNISA </t>
  </si>
  <si>
    <t>SKA12022020</t>
  </si>
  <si>
    <t>MUHAMMAD FAKHRURROZI SATYADARMA</t>
  </si>
  <si>
    <t>SKA12022021</t>
  </si>
  <si>
    <t>NADIA MAULIDA PUTRI</t>
  </si>
  <si>
    <t>SKA12022022</t>
  </si>
  <si>
    <t>NANDA OCTA RAHMAWATI</t>
  </si>
  <si>
    <t>SKA12022023</t>
  </si>
  <si>
    <t xml:space="preserve">NAZHA ZULAILA </t>
  </si>
  <si>
    <t>SKA12022024</t>
  </si>
  <si>
    <t xml:space="preserve">NISFI MARYA SYABANI </t>
  </si>
  <si>
    <t>SKA12022025</t>
  </si>
  <si>
    <t>NURMA WATI</t>
  </si>
  <si>
    <t>SKA12022026</t>
  </si>
  <si>
    <t>PRADITA AMALIA AYASYI</t>
  </si>
  <si>
    <t>SKA12022027</t>
  </si>
  <si>
    <t>RAHMATIKA CANDRA SATRIANI</t>
  </si>
  <si>
    <t>SKA12022028</t>
  </si>
  <si>
    <t>RATIH MUKTI SASMILLA</t>
  </si>
  <si>
    <t>SKA12022029</t>
  </si>
  <si>
    <t>RIKA AKANA FITRI KURNIA DEWI</t>
  </si>
  <si>
    <t>SKA12022030</t>
  </si>
  <si>
    <t>RIO SHINDU KATEGAN JATI</t>
  </si>
  <si>
    <t>SKA12022031</t>
  </si>
  <si>
    <t>SAGITA INSANI</t>
  </si>
  <si>
    <t>SKA12022032</t>
  </si>
  <si>
    <t>SEKAR NABILAH ANSARI</t>
  </si>
  <si>
    <t>SKA12022033</t>
  </si>
  <si>
    <t>SHELVANIA ELSYA ASTRI VIRANIE</t>
  </si>
  <si>
    <t>SKA12022034</t>
  </si>
  <si>
    <t>SILVIA PUTRI YULIANI</t>
  </si>
  <si>
    <t>SKA12022035</t>
  </si>
  <si>
    <t xml:space="preserve">SINDY OKTAVIA MAHARANI </t>
  </si>
  <si>
    <t>SKA12022036</t>
  </si>
  <si>
    <t>SYALITA AZZAHRA</t>
  </si>
  <si>
    <t>SKA12022037</t>
  </si>
  <si>
    <t xml:space="preserve">THERESIA OKTAVINA WINDI PUSPITARINI </t>
  </si>
  <si>
    <t>SKA12022038</t>
  </si>
  <si>
    <t>TRYPHONIA GRATIA SARUMANDA DARMO SUMARTO</t>
  </si>
  <si>
    <t>SKA12022039</t>
  </si>
  <si>
    <t>UNTUNG AJI PRAYOGO</t>
  </si>
  <si>
    <t>SKA12022040</t>
  </si>
  <si>
    <t>VALEN KEZIA</t>
  </si>
  <si>
    <t>SKA12022041</t>
  </si>
  <si>
    <t>WINDA APRIANI</t>
  </si>
  <si>
    <t>SKA12022042</t>
  </si>
  <si>
    <t xml:space="preserve">YOGA ANDRIANSYAH </t>
  </si>
  <si>
    <t>SKA12022043</t>
  </si>
  <si>
    <t>YOLANDA FRISKA FARADILA</t>
  </si>
  <si>
    <t>SKA12022044</t>
  </si>
  <si>
    <t>ZALFA PUTRI ADISTI</t>
  </si>
  <si>
    <t>SKA12022045</t>
  </si>
  <si>
    <t>NILAI TUTORIAL 1</t>
  </si>
  <si>
    <t>NILAI TUTORIAL 2</t>
  </si>
  <si>
    <t>NILAI TABULASI KEPERAWATAN KRITIS 2025-2026</t>
  </si>
  <si>
    <t>UTS</t>
  </si>
  <si>
    <t>UAS</t>
  </si>
  <si>
    <t>NILAI TOTAL</t>
  </si>
  <si>
    <t xml:space="preserve">TUTORIAL </t>
  </si>
  <si>
    <t>KEHADIRAN</t>
  </si>
  <si>
    <t>I</t>
  </si>
  <si>
    <t>II</t>
  </si>
  <si>
    <t>SIAKAD</t>
  </si>
  <si>
    <t>ETT Bu Nina</t>
  </si>
  <si>
    <t>Suction Bu Ayu</t>
  </si>
  <si>
    <t>Arteri Bu Nisa</t>
  </si>
  <si>
    <t>CVP Bu Kiki</t>
  </si>
  <si>
    <t>OC Bu Linda</t>
  </si>
  <si>
    <t>TTV Bu Nisa</t>
  </si>
  <si>
    <t>Syringe Bu Nina</t>
  </si>
  <si>
    <t>MAKALAH</t>
  </si>
  <si>
    <t>Bu Nina</t>
  </si>
  <si>
    <t>TUTORIAL</t>
  </si>
  <si>
    <t>PRAKTIKUM</t>
  </si>
  <si>
    <t>TABULASI</t>
  </si>
  <si>
    <t>KUIS</t>
  </si>
  <si>
    <t>NILAI AKHIR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</si>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</sst>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Book Antiqua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58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20" fillId="0" borderId="0" xfId="42" applyFont="1" applyFill="1" applyAlignment="1">
      <alignment horizont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/>
    </xf>
    <xf numFmtId="0" fontId="20" fillId="0" borderId="0" xfId="42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/>
    </xf>
    <xf numFmtId="10" fontId="19" fillId="0" borderId="10" xfId="0" applyNumberFormat="1" applyFont="1" applyFill="1" applyBorder="1" applyAlignment="1">
      <alignment horizontal="center" vertical="center"/>
    </xf>
    <xf numFmtId="10" fontId="19" fillId="0" borderId="10" xfId="0" applyNumberFormat="1" applyFont="1" applyFill="1" applyBorder="1" applyAlignment="1">
      <alignment vertical="center"/>
    </xf>
    <xf numFmtId="10" fontId="19" fillId="34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0" fontId="19" fillId="33" borderId="10" xfId="0" applyFont="1" applyFill="1" applyBorder="1" applyAlignment="1">
      <alignment vertical="center"/>
    </xf>
    <xf numFmtId="0" fontId="0" fillId="33" borderId="10" xfId="0" applyFill="1" applyBorder="1"/>
    <xf numFmtId="0" fontId="19" fillId="34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center" vertical="center"/>
    </xf>
    <xf numFmtId="9" fontId="19" fillId="35" borderId="10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2" fontId="0" fillId="0" borderId="10" xfId="0" applyNumberFormat="1" applyBorder="1"/>
    <xf numFmtId="2" fontId="19" fillId="33" borderId="10" xfId="0" applyNumberFormat="1" applyFont="1" applyFill="1" applyBorder="1" applyAlignment="1">
      <alignment horizontal="left" vertical="center"/>
    </xf>
    <xf numFmtId="0" fontId="20" fillId="0" borderId="0" xfId="42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left" vertical="center" indent="1"/>
    </xf>
    <xf numFmtId="2" fontId="0" fillId="36" borderId="10" xfId="0" applyNumberFormat="1" applyFill="1" applyBorder="1"/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19" fillId="36" borderId="10" xfId="0" applyFont="1" applyFill="1" applyBorder="1" applyAlignment="1">
      <alignment vertical="center"/>
    </xf>
    <xf numFmtId="0" fontId="23" fillId="36" borderId="10" xfId="0" applyFont="1" applyFill="1" applyBorder="1" applyAlignment="1">
      <alignment horizontal="center"/>
    </xf>
    <xf numFmtId="0" fontId="19" fillId="36" borderId="0" xfId="0" applyFont="1" applyFill="1" applyBorder="1" applyAlignment="1">
      <alignment vertical="center"/>
    </xf>
    <xf numFmtId="0" fontId="19" fillId="37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left" vertical="center" indent="1"/>
    </xf>
    <xf numFmtId="0" fontId="0" fillId="37" borderId="10" xfId="0" applyFill="1" applyBorder="1"/>
    <xf numFmtId="2" fontId="0" fillId="37" borderId="10" xfId="0" applyNumberFormat="1" applyFill="1" applyBorder="1"/>
    <xf numFmtId="0" fontId="0" fillId="37" borderId="10" xfId="0" applyFill="1" applyBorder="1" applyAlignment="1">
      <alignment horizontal="center"/>
    </xf>
    <xf numFmtId="0" fontId="19" fillId="37" borderId="10" xfId="0" applyFont="1" applyFill="1" applyBorder="1" applyAlignment="1">
      <alignment vertical="center"/>
    </xf>
    <xf numFmtId="0" fontId="23" fillId="37" borderId="10" xfId="0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19" fillId="37" borderId="10" xfId="0" applyFont="1" applyFill="1" applyBorder="1" applyAlignment="1">
      <alignment horizontal="left" vertical="center" inden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5" xfId="42" xr:uid="{00000000-0005-0000-0000-000025000000}"/>
    <cellStyle name="Normal 6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topLeftCell="B44" zoomScaleNormal="100" workbookViewId="0">
      <selection activeCell="O24" sqref="O24:P24"/>
    </sheetView>
  </sheetViews>
  <sheetFormatPr baseColWidth="10" defaultColWidth="9.1640625" defaultRowHeight="20" customHeight="1"/>
  <cols>
    <col min="1" max="1" width="6" style="3" customWidth="1"/>
    <col min="2" max="2" width="32.1640625" style="3" customWidth="1"/>
    <col min="3" max="5" width="16.83203125" style="4" customWidth="1"/>
    <col min="6" max="11" width="11.1640625" style="3" customWidth="1"/>
    <col min="12" max="12" width="12" style="3" customWidth="1"/>
    <col min="13" max="14" width="14" style="3" customWidth="1"/>
    <col min="15" max="16" width="9.1640625" style="3"/>
    <col min="17" max="17" width="11.5" style="3" customWidth="1"/>
    <col min="18" max="22" width="9.1640625" style="3"/>
    <col min="23" max="23" width="10.5" style="3" customWidth="1"/>
    <col min="24" max="16384" width="9.1640625" style="3"/>
  </cols>
  <sheetData>
    <row r="1" spans="1:25" ht="20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</row>
    <row r="2" spans="1:25" ht="20" customHeight="1">
      <c r="A2" s="36" t="s">
        <v>92</v>
      </c>
      <c r="B2" s="36"/>
      <c r="C2" s="36"/>
      <c r="D2" s="36"/>
      <c r="E2" s="36"/>
      <c r="F2" s="36"/>
      <c r="G2" s="12"/>
      <c r="H2" s="7"/>
      <c r="I2" s="7"/>
      <c r="J2" s="7"/>
      <c r="K2" s="7"/>
    </row>
    <row r="3" spans="1:25" ht="20" customHeight="1">
      <c r="A3" s="5" t="s">
        <v>1</v>
      </c>
      <c r="B3" s="5" t="s">
        <v>2</v>
      </c>
      <c r="C3" s="5" t="s">
        <v>0</v>
      </c>
      <c r="D3" s="5" t="s">
        <v>97</v>
      </c>
      <c r="E3" s="16" t="s">
        <v>97</v>
      </c>
      <c r="F3" s="30" t="s">
        <v>93</v>
      </c>
      <c r="G3" s="16" t="s">
        <v>93</v>
      </c>
      <c r="H3" s="30" t="s">
        <v>94</v>
      </c>
      <c r="I3" s="16" t="s">
        <v>94</v>
      </c>
      <c r="J3" s="5" t="s">
        <v>108</v>
      </c>
      <c r="K3" s="16" t="s">
        <v>108</v>
      </c>
      <c r="L3" s="37" t="s">
        <v>96</v>
      </c>
      <c r="M3" s="37"/>
      <c r="N3" s="16" t="s">
        <v>110</v>
      </c>
      <c r="O3" s="38" t="s">
        <v>111</v>
      </c>
      <c r="P3" s="39"/>
      <c r="Q3" s="27" t="s">
        <v>111</v>
      </c>
      <c r="R3" s="8"/>
      <c r="S3" s="8"/>
      <c r="T3" s="8"/>
      <c r="U3" s="8"/>
      <c r="V3" s="8"/>
      <c r="W3" s="16" t="s">
        <v>113</v>
      </c>
      <c r="X3" s="40" t="s">
        <v>114</v>
      </c>
    </row>
    <row r="4" spans="1:25" ht="34" customHeight="1">
      <c r="A4" s="5"/>
      <c r="B4" s="5"/>
      <c r="C4" s="5"/>
      <c r="D4" s="5" t="s">
        <v>100</v>
      </c>
      <c r="E4" s="16" t="s">
        <v>100</v>
      </c>
      <c r="F4" s="30"/>
      <c r="G4" s="16"/>
      <c r="H4" s="30"/>
      <c r="I4" s="16"/>
      <c r="J4" s="5" t="s">
        <v>109</v>
      </c>
      <c r="K4" s="16" t="s">
        <v>109</v>
      </c>
      <c r="L4" s="5" t="s">
        <v>98</v>
      </c>
      <c r="M4" s="5" t="s">
        <v>99</v>
      </c>
      <c r="N4" s="16" t="s">
        <v>112</v>
      </c>
      <c r="O4" s="18" t="s">
        <v>101</v>
      </c>
      <c r="P4" s="18" t="s">
        <v>102</v>
      </c>
      <c r="Q4" s="28" t="s">
        <v>112</v>
      </c>
      <c r="R4" s="18" t="s">
        <v>103</v>
      </c>
      <c r="S4" s="18" t="s">
        <v>104</v>
      </c>
      <c r="T4" s="18" t="s">
        <v>105</v>
      </c>
      <c r="U4" s="18" t="s">
        <v>106</v>
      </c>
      <c r="V4" s="18" t="s">
        <v>107</v>
      </c>
      <c r="W4" s="16" t="s">
        <v>112</v>
      </c>
      <c r="X4" s="40"/>
    </row>
    <row r="5" spans="1:25" ht="20" customHeight="1">
      <c r="A5" s="5"/>
      <c r="B5" s="5"/>
      <c r="C5" s="5"/>
      <c r="D5" s="19">
        <v>0.1</v>
      </c>
      <c r="E5" s="20">
        <v>0.1</v>
      </c>
      <c r="F5" s="31">
        <v>0.2</v>
      </c>
      <c r="G5" s="20">
        <v>0.2</v>
      </c>
      <c r="H5" s="31">
        <v>0.2</v>
      </c>
      <c r="I5" s="20">
        <v>0.2</v>
      </c>
      <c r="J5" s="19">
        <v>0.15</v>
      </c>
      <c r="K5" s="20">
        <v>0.15</v>
      </c>
      <c r="L5" s="21">
        <v>2.5000000000000001E-2</v>
      </c>
      <c r="M5" s="22">
        <v>2.5000000000000001E-2</v>
      </c>
      <c r="N5" s="23">
        <v>0.05</v>
      </c>
      <c r="O5" s="19">
        <v>0.1</v>
      </c>
      <c r="P5" s="19">
        <v>0.1</v>
      </c>
      <c r="Q5" s="20">
        <v>0.2</v>
      </c>
      <c r="R5" s="19">
        <v>0.02</v>
      </c>
      <c r="S5" s="19">
        <v>0.02</v>
      </c>
      <c r="T5" s="19">
        <v>0.02</v>
      </c>
      <c r="U5" s="19">
        <v>0.02</v>
      </c>
      <c r="V5" s="19">
        <v>0.02</v>
      </c>
      <c r="W5" s="20">
        <v>0.1</v>
      </c>
      <c r="X5" s="29"/>
      <c r="Y5" s="3" t="s">
        <v>115</v>
      </c>
    </row>
    <row r="6" spans="1:25" ht="20" customHeight="1">
      <c r="A6" s="5">
        <v>1</v>
      </c>
      <c r="B6" s="10" t="s">
        <v>4</v>
      </c>
      <c r="C6" s="5" t="s">
        <v>5</v>
      </c>
      <c r="D6" s="5">
        <v>78.260000000000005</v>
      </c>
      <c r="E6" s="17">
        <f>D6*0.1</f>
        <v>7.8260000000000005</v>
      </c>
      <c r="F6" s="34">
        <v>93.587999999999994</v>
      </c>
      <c r="G6" s="24">
        <f>F6*0.2</f>
        <v>18.717600000000001</v>
      </c>
      <c r="H6" s="34">
        <v>97.5</v>
      </c>
      <c r="I6" s="24">
        <f>H6*0.2</f>
        <v>19.5</v>
      </c>
      <c r="J6" s="24">
        <v>85</v>
      </c>
      <c r="K6" s="24">
        <f>J6*(15/100)</f>
        <v>12.75</v>
      </c>
      <c r="L6" s="11">
        <v>85</v>
      </c>
      <c r="M6" s="11">
        <v>83</v>
      </c>
      <c r="N6" s="11">
        <f>(L6*0.025)+(M6*0.025)</f>
        <v>4.2</v>
      </c>
      <c r="O6" s="25"/>
      <c r="P6" s="8">
        <v>85</v>
      </c>
      <c r="Q6" s="8">
        <f>(O6*0.1)+(P6*0.1)</f>
        <v>8.5</v>
      </c>
      <c r="R6" s="8">
        <v>100</v>
      </c>
      <c r="S6" s="8">
        <v>80</v>
      </c>
      <c r="T6" s="32">
        <v>82.35</v>
      </c>
      <c r="U6" s="8">
        <v>80</v>
      </c>
      <c r="V6" s="8">
        <v>100</v>
      </c>
      <c r="W6" s="8">
        <f>(R6*0.02)+(S6*0.02)+(T6*0.02)+(U6*0.02)+(V6*0.02)</f>
        <v>8.8469999999999995</v>
      </c>
      <c r="X6" s="8">
        <f>E6+G6+I6+K6+N6+Q6+W6</f>
        <v>80.340599999999995</v>
      </c>
      <c r="Y6" s="3">
        <v>80.34</v>
      </c>
    </row>
    <row r="7" spans="1:25" ht="20" customHeight="1">
      <c r="A7" s="5">
        <v>2</v>
      </c>
      <c r="B7" s="10" t="s">
        <v>6</v>
      </c>
      <c r="C7" s="5" t="s">
        <v>7</v>
      </c>
      <c r="D7" s="5">
        <v>95.65</v>
      </c>
      <c r="E7" s="17">
        <f t="shared" ref="E7:E48" si="0">D7*0.1</f>
        <v>9.5650000000000013</v>
      </c>
      <c r="F7" s="34">
        <v>85.079999999999984</v>
      </c>
      <c r="G7" s="24">
        <f t="shared" ref="G7:G48" si="1">F7*0.2</f>
        <v>17.015999999999998</v>
      </c>
      <c r="H7" s="34">
        <v>90</v>
      </c>
      <c r="I7" s="24">
        <f t="shared" ref="I7:I48" si="2">H7*0.2</f>
        <v>18</v>
      </c>
      <c r="J7" s="24">
        <v>85</v>
      </c>
      <c r="K7" s="24">
        <f t="shared" ref="K7:K48" si="3">J7*(15/100)</f>
        <v>12.75</v>
      </c>
      <c r="L7" s="5">
        <v>83</v>
      </c>
      <c r="M7" s="5">
        <v>85</v>
      </c>
      <c r="N7" s="11">
        <f t="shared" ref="N7:N48" si="4">(L7*0.025)+(M7*0.025)</f>
        <v>4.2</v>
      </c>
      <c r="O7" s="8">
        <v>85</v>
      </c>
      <c r="P7" s="8">
        <v>85</v>
      </c>
      <c r="Q7" s="8">
        <f t="shared" ref="Q7:Q48" si="5">(O7*0.1)+(P7*0.1)</f>
        <v>17</v>
      </c>
      <c r="R7" s="8">
        <v>0</v>
      </c>
      <c r="S7" s="8">
        <v>80</v>
      </c>
      <c r="T7" s="33">
        <v>82.53</v>
      </c>
      <c r="U7" s="8">
        <v>100</v>
      </c>
      <c r="V7" s="8">
        <v>100</v>
      </c>
      <c r="W7" s="8">
        <f t="shared" ref="W7:W48" si="6">(R7*0.02)+(S7*0.02)+(T7*0.02)+(U7*0.02)+(V7*0.02)</f>
        <v>7.2506000000000004</v>
      </c>
      <c r="X7" s="8">
        <f t="shared" ref="X7:X48" si="7">E7+G7+I7+K7+N7+Q7+W7</f>
        <v>85.781600000000012</v>
      </c>
      <c r="Y7" s="3">
        <v>85.78</v>
      </c>
    </row>
    <row r="8" spans="1:25" ht="20" customHeight="1">
      <c r="A8" s="5">
        <v>3</v>
      </c>
      <c r="B8" s="10" t="s">
        <v>8</v>
      </c>
      <c r="C8" s="5" t="s">
        <v>9</v>
      </c>
      <c r="D8" s="5">
        <v>100</v>
      </c>
      <c r="E8" s="17">
        <f t="shared" si="0"/>
        <v>10</v>
      </c>
      <c r="F8" s="34">
        <v>80.825999999999993</v>
      </c>
      <c r="G8" s="24">
        <f t="shared" si="1"/>
        <v>16.165199999999999</v>
      </c>
      <c r="H8" s="34">
        <v>97.5</v>
      </c>
      <c r="I8" s="24">
        <f t="shared" si="2"/>
        <v>19.5</v>
      </c>
      <c r="J8" s="24">
        <v>85</v>
      </c>
      <c r="K8" s="24">
        <f t="shared" si="3"/>
        <v>12.75</v>
      </c>
      <c r="L8" s="5">
        <v>85</v>
      </c>
      <c r="M8" s="5">
        <v>85</v>
      </c>
      <c r="N8" s="11">
        <f t="shared" si="4"/>
        <v>4.25</v>
      </c>
      <c r="O8" s="8">
        <v>85</v>
      </c>
      <c r="P8" s="8">
        <v>85</v>
      </c>
      <c r="Q8" s="8">
        <f t="shared" si="5"/>
        <v>17</v>
      </c>
      <c r="R8" s="8">
        <v>100</v>
      </c>
      <c r="S8" s="8">
        <v>80</v>
      </c>
      <c r="T8" s="33">
        <v>81.95</v>
      </c>
      <c r="U8" s="8">
        <v>60</v>
      </c>
      <c r="V8" s="8">
        <v>100</v>
      </c>
      <c r="W8" s="8">
        <f t="shared" si="6"/>
        <v>8.4390000000000001</v>
      </c>
      <c r="X8" s="8">
        <f t="shared" si="7"/>
        <v>88.104199999999992</v>
      </c>
      <c r="Y8" s="3">
        <v>88.1</v>
      </c>
    </row>
    <row r="9" spans="1:25" ht="20" customHeight="1">
      <c r="A9" s="5">
        <v>4</v>
      </c>
      <c r="B9" s="10" t="s">
        <v>10</v>
      </c>
      <c r="C9" s="5" t="s">
        <v>11</v>
      </c>
      <c r="D9" s="5">
        <v>100</v>
      </c>
      <c r="E9" s="17">
        <f t="shared" si="0"/>
        <v>10</v>
      </c>
      <c r="F9" s="34">
        <v>78.698999999999998</v>
      </c>
      <c r="G9" s="24">
        <f t="shared" si="1"/>
        <v>15.739800000000001</v>
      </c>
      <c r="H9" s="34">
        <v>97.5</v>
      </c>
      <c r="I9" s="24">
        <f t="shared" si="2"/>
        <v>19.5</v>
      </c>
      <c r="J9" s="24">
        <v>85</v>
      </c>
      <c r="K9" s="24">
        <f t="shared" si="3"/>
        <v>12.75</v>
      </c>
      <c r="L9" s="5">
        <v>84</v>
      </c>
      <c r="M9" s="5">
        <v>84</v>
      </c>
      <c r="N9" s="11">
        <f t="shared" si="4"/>
        <v>4.2</v>
      </c>
      <c r="O9" s="8">
        <v>85</v>
      </c>
      <c r="P9" s="8">
        <v>85</v>
      </c>
      <c r="Q9" s="8">
        <f t="shared" si="5"/>
        <v>17</v>
      </c>
      <c r="R9" s="8">
        <v>100</v>
      </c>
      <c r="S9" s="8">
        <v>80</v>
      </c>
      <c r="T9" s="33">
        <v>81.12</v>
      </c>
      <c r="U9" s="8">
        <v>80</v>
      </c>
      <c r="V9" s="8">
        <v>100</v>
      </c>
      <c r="W9" s="8">
        <f t="shared" si="6"/>
        <v>8.8224</v>
      </c>
      <c r="X9" s="8">
        <f t="shared" si="7"/>
        <v>88.012200000000007</v>
      </c>
      <c r="Y9" s="3">
        <v>88.01</v>
      </c>
    </row>
    <row r="10" spans="1:25" ht="20" customHeight="1">
      <c r="A10" s="5">
        <v>5</v>
      </c>
      <c r="B10" s="10" t="s">
        <v>12</v>
      </c>
      <c r="C10" s="5" t="s">
        <v>13</v>
      </c>
      <c r="D10" s="5">
        <v>86.96</v>
      </c>
      <c r="E10" s="17">
        <f t="shared" si="0"/>
        <v>8.6959999999999997</v>
      </c>
      <c r="F10" s="34">
        <v>93.587999999999994</v>
      </c>
      <c r="G10" s="24">
        <f t="shared" si="1"/>
        <v>18.717600000000001</v>
      </c>
      <c r="H10" s="34">
        <v>95</v>
      </c>
      <c r="I10" s="24">
        <f t="shared" si="2"/>
        <v>19</v>
      </c>
      <c r="J10" s="24">
        <v>85</v>
      </c>
      <c r="K10" s="24">
        <f t="shared" si="3"/>
        <v>12.75</v>
      </c>
      <c r="L10" s="5">
        <v>80</v>
      </c>
      <c r="M10" s="5">
        <v>80</v>
      </c>
      <c r="N10" s="11">
        <f t="shared" si="4"/>
        <v>4</v>
      </c>
      <c r="O10" s="8">
        <v>85</v>
      </c>
      <c r="P10" s="8">
        <v>85</v>
      </c>
      <c r="Q10" s="8">
        <f t="shared" si="5"/>
        <v>17</v>
      </c>
      <c r="R10" s="8">
        <v>100</v>
      </c>
      <c r="S10" s="8">
        <v>80</v>
      </c>
      <c r="T10" s="33">
        <v>83.72</v>
      </c>
      <c r="U10" s="8">
        <v>100</v>
      </c>
      <c r="V10" s="8">
        <v>100</v>
      </c>
      <c r="W10" s="8">
        <f t="shared" si="6"/>
        <v>9.2744</v>
      </c>
      <c r="X10" s="8">
        <f t="shared" si="7"/>
        <v>89.438000000000002</v>
      </c>
      <c r="Y10" s="3">
        <v>89.44</v>
      </c>
    </row>
    <row r="11" spans="1:25" ht="20" customHeight="1">
      <c r="A11" s="5">
        <v>6</v>
      </c>
      <c r="B11" s="10" t="s">
        <v>14</v>
      </c>
      <c r="C11" s="5" t="s">
        <v>15</v>
      </c>
      <c r="D11" s="5">
        <v>100</v>
      </c>
      <c r="E11" s="17">
        <f t="shared" si="0"/>
        <v>10</v>
      </c>
      <c r="F11" s="34">
        <v>97.841999999999985</v>
      </c>
      <c r="G11" s="24">
        <f t="shared" si="1"/>
        <v>19.568399999999997</v>
      </c>
      <c r="H11" s="34">
        <v>97.5</v>
      </c>
      <c r="I11" s="24">
        <f t="shared" si="2"/>
        <v>19.5</v>
      </c>
      <c r="J11" s="24">
        <v>85</v>
      </c>
      <c r="K11" s="24">
        <f t="shared" si="3"/>
        <v>12.75</v>
      </c>
      <c r="L11" s="5">
        <v>85</v>
      </c>
      <c r="M11" s="5">
        <v>85</v>
      </c>
      <c r="N11" s="11">
        <f t="shared" si="4"/>
        <v>4.25</v>
      </c>
      <c r="O11" s="8">
        <v>85</v>
      </c>
      <c r="P11" s="8">
        <v>85</v>
      </c>
      <c r="Q11" s="8">
        <f t="shared" si="5"/>
        <v>17</v>
      </c>
      <c r="R11" s="8">
        <v>100</v>
      </c>
      <c r="S11" s="8">
        <v>80</v>
      </c>
      <c r="T11" s="33">
        <v>81.83</v>
      </c>
      <c r="U11" s="8">
        <v>80</v>
      </c>
      <c r="V11" s="8">
        <v>100</v>
      </c>
      <c r="W11" s="8">
        <f t="shared" si="6"/>
        <v>8.8366000000000007</v>
      </c>
      <c r="X11" s="8">
        <f t="shared" si="7"/>
        <v>91.905000000000001</v>
      </c>
      <c r="Y11" s="3">
        <v>91.91</v>
      </c>
    </row>
    <row r="12" spans="1:25" ht="20" customHeight="1">
      <c r="A12" s="5">
        <v>7</v>
      </c>
      <c r="B12" s="10" t="s">
        <v>16</v>
      </c>
      <c r="C12" s="5" t="s">
        <v>17</v>
      </c>
      <c r="D12" s="5">
        <v>100</v>
      </c>
      <c r="E12" s="17">
        <f t="shared" si="0"/>
        <v>10</v>
      </c>
      <c r="F12" s="34">
        <v>91.460999999999984</v>
      </c>
      <c r="G12" s="24">
        <f t="shared" si="1"/>
        <v>18.292199999999998</v>
      </c>
      <c r="H12" s="34">
        <v>97.5</v>
      </c>
      <c r="I12" s="24">
        <f t="shared" si="2"/>
        <v>19.5</v>
      </c>
      <c r="J12" s="24">
        <v>85</v>
      </c>
      <c r="K12" s="24">
        <f t="shared" si="3"/>
        <v>12.75</v>
      </c>
      <c r="L12" s="11">
        <v>90</v>
      </c>
      <c r="M12" s="5">
        <v>90</v>
      </c>
      <c r="N12" s="11">
        <f t="shared" si="4"/>
        <v>4.5</v>
      </c>
      <c r="O12" s="8">
        <v>85</v>
      </c>
      <c r="P12" s="8">
        <v>85</v>
      </c>
      <c r="Q12" s="8">
        <f t="shared" si="5"/>
        <v>17</v>
      </c>
      <c r="R12" s="8">
        <v>100</v>
      </c>
      <c r="S12" s="8">
        <v>80</v>
      </c>
      <c r="T12" s="33">
        <v>83.44</v>
      </c>
      <c r="U12" s="8">
        <v>80</v>
      </c>
      <c r="V12" s="8">
        <v>90</v>
      </c>
      <c r="W12" s="8">
        <f t="shared" si="6"/>
        <v>8.6688000000000009</v>
      </c>
      <c r="X12" s="8">
        <f t="shared" si="7"/>
        <v>90.710999999999999</v>
      </c>
      <c r="Y12" s="3">
        <v>90.71</v>
      </c>
    </row>
    <row r="13" spans="1:25" ht="20" customHeight="1">
      <c r="A13" s="5">
        <v>8</v>
      </c>
      <c r="B13" s="10" t="s">
        <v>18</v>
      </c>
      <c r="C13" s="5" t="s">
        <v>19</v>
      </c>
      <c r="D13" s="5">
        <v>100</v>
      </c>
      <c r="E13" s="17">
        <f t="shared" si="0"/>
        <v>10</v>
      </c>
      <c r="F13" s="34">
        <v>87.206999999999994</v>
      </c>
      <c r="G13" s="24">
        <f t="shared" si="1"/>
        <v>17.441399999999998</v>
      </c>
      <c r="H13" s="34">
        <v>97.5</v>
      </c>
      <c r="I13" s="24">
        <f t="shared" si="2"/>
        <v>19.5</v>
      </c>
      <c r="J13" s="24">
        <v>85</v>
      </c>
      <c r="K13" s="24">
        <f t="shared" si="3"/>
        <v>12.75</v>
      </c>
      <c r="L13" s="5">
        <v>85</v>
      </c>
      <c r="M13" s="5">
        <v>85</v>
      </c>
      <c r="N13" s="11">
        <f t="shared" si="4"/>
        <v>4.25</v>
      </c>
      <c r="O13" s="8">
        <v>85</v>
      </c>
      <c r="P13" s="8">
        <v>85</v>
      </c>
      <c r="Q13" s="8">
        <f t="shared" si="5"/>
        <v>17</v>
      </c>
      <c r="R13" s="8">
        <v>100</v>
      </c>
      <c r="S13" s="8">
        <v>80</v>
      </c>
      <c r="T13" s="33">
        <v>82.22</v>
      </c>
      <c r="U13" s="8">
        <v>80</v>
      </c>
      <c r="V13" s="8">
        <v>100</v>
      </c>
      <c r="W13" s="8">
        <f t="shared" si="6"/>
        <v>8.8444000000000003</v>
      </c>
      <c r="X13" s="8">
        <f t="shared" si="7"/>
        <v>89.785799999999995</v>
      </c>
      <c r="Y13" s="3">
        <v>89.79</v>
      </c>
    </row>
    <row r="14" spans="1:25" ht="20" customHeight="1">
      <c r="A14" s="5">
        <v>9</v>
      </c>
      <c r="B14" s="10" t="s">
        <v>20</v>
      </c>
      <c r="C14" s="5" t="s">
        <v>21</v>
      </c>
      <c r="D14" s="5">
        <v>100</v>
      </c>
      <c r="E14" s="17">
        <f t="shared" si="0"/>
        <v>10</v>
      </c>
      <c r="F14" s="34">
        <v>80.825999999999993</v>
      </c>
      <c r="G14" s="24">
        <f t="shared" si="1"/>
        <v>16.165199999999999</v>
      </c>
      <c r="H14" s="34">
        <v>95</v>
      </c>
      <c r="I14" s="24">
        <f t="shared" si="2"/>
        <v>19</v>
      </c>
      <c r="J14" s="24">
        <v>85</v>
      </c>
      <c r="K14" s="24">
        <f t="shared" si="3"/>
        <v>12.75</v>
      </c>
      <c r="L14" s="5">
        <v>83</v>
      </c>
      <c r="M14" s="5">
        <v>84</v>
      </c>
      <c r="N14" s="11">
        <f t="shared" si="4"/>
        <v>4.1750000000000007</v>
      </c>
      <c r="O14" s="8">
        <v>85</v>
      </c>
      <c r="P14" s="8">
        <v>85</v>
      </c>
      <c r="Q14" s="8">
        <f t="shared" si="5"/>
        <v>17</v>
      </c>
      <c r="R14" s="8">
        <v>100</v>
      </c>
      <c r="S14" s="8">
        <v>80</v>
      </c>
      <c r="T14" s="33">
        <v>81.66</v>
      </c>
      <c r="U14" s="8">
        <v>80</v>
      </c>
      <c r="V14" s="8">
        <v>90</v>
      </c>
      <c r="W14" s="8">
        <f t="shared" si="6"/>
        <v>8.6332000000000004</v>
      </c>
      <c r="X14" s="8">
        <f t="shared" si="7"/>
        <v>87.723399999999998</v>
      </c>
      <c r="Y14" s="3">
        <v>87.72</v>
      </c>
    </row>
    <row r="15" spans="1:25" ht="20" customHeight="1">
      <c r="A15" s="5">
        <v>10</v>
      </c>
      <c r="B15" s="10" t="s">
        <v>22</v>
      </c>
      <c r="C15" s="5" t="s">
        <v>23</v>
      </c>
      <c r="D15" s="5">
        <v>100</v>
      </c>
      <c r="E15" s="17">
        <f t="shared" si="0"/>
        <v>10</v>
      </c>
      <c r="F15" s="34">
        <v>89.333999999999989</v>
      </c>
      <c r="G15" s="24">
        <f t="shared" si="1"/>
        <v>17.866799999999998</v>
      </c>
      <c r="H15" s="34">
        <v>95</v>
      </c>
      <c r="I15" s="24">
        <f t="shared" si="2"/>
        <v>19</v>
      </c>
      <c r="J15" s="24">
        <v>85</v>
      </c>
      <c r="K15" s="24">
        <f t="shared" si="3"/>
        <v>12.75</v>
      </c>
      <c r="L15" s="11">
        <v>88</v>
      </c>
      <c r="M15" s="11">
        <v>88</v>
      </c>
      <c r="N15" s="11">
        <f t="shared" si="4"/>
        <v>4.4000000000000004</v>
      </c>
      <c r="O15" s="8">
        <v>85</v>
      </c>
      <c r="P15" s="8">
        <v>85</v>
      </c>
      <c r="Q15" s="8">
        <f t="shared" si="5"/>
        <v>17</v>
      </c>
      <c r="R15" s="8">
        <v>100</v>
      </c>
      <c r="S15" s="8">
        <v>80</v>
      </c>
      <c r="T15" s="33">
        <v>83.56</v>
      </c>
      <c r="U15" s="8">
        <v>80</v>
      </c>
      <c r="V15" s="8">
        <v>100</v>
      </c>
      <c r="W15" s="8">
        <f t="shared" si="6"/>
        <v>8.8712</v>
      </c>
      <c r="X15" s="8">
        <f t="shared" si="7"/>
        <v>89.888000000000005</v>
      </c>
      <c r="Y15" s="3">
        <v>89.89</v>
      </c>
    </row>
    <row r="16" spans="1:25" s="48" customFormat="1" ht="20" customHeight="1">
      <c r="A16" s="41">
        <v>11</v>
      </c>
      <c r="B16" s="42" t="s">
        <v>24</v>
      </c>
      <c r="C16" s="41" t="s">
        <v>25</v>
      </c>
      <c r="D16" s="41">
        <v>95.65</v>
      </c>
      <c r="E16" s="41">
        <f t="shared" si="0"/>
        <v>9.5650000000000013</v>
      </c>
      <c r="F16" s="43">
        <v>68.063999999999993</v>
      </c>
      <c r="G16" s="44">
        <f t="shared" si="1"/>
        <v>13.6128</v>
      </c>
      <c r="H16" s="43">
        <v>95</v>
      </c>
      <c r="I16" s="44">
        <f t="shared" si="2"/>
        <v>19</v>
      </c>
      <c r="J16" s="44">
        <v>85</v>
      </c>
      <c r="K16" s="44">
        <f t="shared" si="3"/>
        <v>12.75</v>
      </c>
      <c r="L16" s="41">
        <v>80</v>
      </c>
      <c r="M16" s="41">
        <v>81</v>
      </c>
      <c r="N16" s="45">
        <f t="shared" si="4"/>
        <v>4.0250000000000004</v>
      </c>
      <c r="O16" s="25">
        <v>0</v>
      </c>
      <c r="P16" s="25">
        <v>0</v>
      </c>
      <c r="Q16" s="46">
        <f t="shared" si="5"/>
        <v>0</v>
      </c>
      <c r="R16" s="46">
        <v>80</v>
      </c>
      <c r="S16" s="46">
        <v>80</v>
      </c>
      <c r="T16" s="47">
        <v>80.260000000000005</v>
      </c>
      <c r="U16" s="46">
        <v>100</v>
      </c>
      <c r="V16" s="46">
        <v>100</v>
      </c>
      <c r="W16" s="46">
        <f t="shared" si="6"/>
        <v>8.8051999999999992</v>
      </c>
      <c r="X16" s="46">
        <f t="shared" si="7"/>
        <v>67.75800000000001</v>
      </c>
      <c r="Y16" s="48">
        <v>67.760000000000005</v>
      </c>
    </row>
    <row r="17" spans="1:25" ht="20" customHeight="1">
      <c r="A17" s="5">
        <v>12</v>
      </c>
      <c r="B17" s="10" t="s">
        <v>26</v>
      </c>
      <c r="C17" s="5" t="s">
        <v>27</v>
      </c>
      <c r="D17" s="5">
        <v>95.65</v>
      </c>
      <c r="E17" s="17">
        <f t="shared" si="0"/>
        <v>9.5650000000000013</v>
      </c>
      <c r="F17" s="34">
        <v>87.206999999999994</v>
      </c>
      <c r="G17" s="24">
        <f t="shared" si="1"/>
        <v>17.441399999999998</v>
      </c>
      <c r="H17" s="34">
        <v>97.5</v>
      </c>
      <c r="I17" s="24">
        <f t="shared" si="2"/>
        <v>19.5</v>
      </c>
      <c r="J17" s="24">
        <v>85</v>
      </c>
      <c r="K17" s="24">
        <f t="shared" si="3"/>
        <v>12.75</v>
      </c>
      <c r="L17" s="5">
        <v>82</v>
      </c>
      <c r="M17" s="5">
        <v>85</v>
      </c>
      <c r="N17" s="11">
        <f t="shared" si="4"/>
        <v>4.1750000000000007</v>
      </c>
      <c r="O17" s="8">
        <v>85</v>
      </c>
      <c r="P17" s="8">
        <v>85</v>
      </c>
      <c r="Q17" s="8">
        <f t="shared" si="5"/>
        <v>17</v>
      </c>
      <c r="R17" s="8">
        <v>100</v>
      </c>
      <c r="S17" s="8">
        <v>80</v>
      </c>
      <c r="T17" s="33">
        <v>83.36</v>
      </c>
      <c r="U17" s="8">
        <v>80</v>
      </c>
      <c r="V17" s="8">
        <v>100</v>
      </c>
      <c r="W17" s="8">
        <f t="shared" si="6"/>
        <v>8.8672000000000004</v>
      </c>
      <c r="X17" s="8">
        <f t="shared" si="7"/>
        <v>89.298599999999993</v>
      </c>
      <c r="Y17" s="3">
        <v>89.3</v>
      </c>
    </row>
    <row r="18" spans="1:25" ht="20" customHeight="1">
      <c r="A18" s="5">
        <v>13</v>
      </c>
      <c r="B18" s="10" t="s">
        <v>28</v>
      </c>
      <c r="C18" s="5" t="s">
        <v>29</v>
      </c>
      <c r="D18" s="5">
        <v>86.96</v>
      </c>
      <c r="E18" s="17">
        <f t="shared" si="0"/>
        <v>8.6959999999999997</v>
      </c>
      <c r="F18" s="34">
        <v>95.714999999999989</v>
      </c>
      <c r="G18" s="24">
        <f t="shared" si="1"/>
        <v>19.142999999999997</v>
      </c>
      <c r="H18" s="34">
        <v>95</v>
      </c>
      <c r="I18" s="24">
        <f t="shared" si="2"/>
        <v>19</v>
      </c>
      <c r="J18" s="24">
        <v>85</v>
      </c>
      <c r="K18" s="24">
        <f t="shared" si="3"/>
        <v>12.75</v>
      </c>
      <c r="L18" s="15">
        <v>0</v>
      </c>
      <c r="M18" s="15">
        <v>0</v>
      </c>
      <c r="N18" s="11">
        <f t="shared" si="4"/>
        <v>0</v>
      </c>
      <c r="O18" s="8">
        <v>85</v>
      </c>
      <c r="P18" s="8">
        <v>85</v>
      </c>
      <c r="Q18" s="8">
        <f t="shared" si="5"/>
        <v>17</v>
      </c>
      <c r="R18" s="8">
        <v>100</v>
      </c>
      <c r="S18" s="8">
        <v>80</v>
      </c>
      <c r="T18" s="33">
        <v>80.09</v>
      </c>
      <c r="U18" s="8">
        <v>80</v>
      </c>
      <c r="V18" s="8">
        <v>100</v>
      </c>
      <c r="W18" s="8">
        <f t="shared" si="6"/>
        <v>8.8018000000000001</v>
      </c>
      <c r="X18" s="8">
        <f t="shared" si="7"/>
        <v>85.390799999999999</v>
      </c>
      <c r="Y18" s="3">
        <v>85.39</v>
      </c>
    </row>
    <row r="19" spans="1:25" ht="20" customHeight="1">
      <c r="A19" s="5">
        <v>14</v>
      </c>
      <c r="B19" s="10" t="s">
        <v>30</v>
      </c>
      <c r="C19" s="5" t="s">
        <v>31</v>
      </c>
      <c r="D19" s="5">
        <v>95.65</v>
      </c>
      <c r="E19" s="17">
        <f t="shared" si="0"/>
        <v>9.5650000000000013</v>
      </c>
      <c r="F19" s="34">
        <v>87.206999999999994</v>
      </c>
      <c r="G19" s="24">
        <f t="shared" si="1"/>
        <v>17.441399999999998</v>
      </c>
      <c r="H19" s="34">
        <v>97.5</v>
      </c>
      <c r="I19" s="24">
        <f t="shared" si="2"/>
        <v>19.5</v>
      </c>
      <c r="J19" s="24">
        <v>85</v>
      </c>
      <c r="K19" s="24">
        <f t="shared" si="3"/>
        <v>12.75</v>
      </c>
      <c r="L19" s="5">
        <v>85</v>
      </c>
      <c r="M19" s="5">
        <v>85</v>
      </c>
      <c r="N19" s="11">
        <f t="shared" si="4"/>
        <v>4.25</v>
      </c>
      <c r="O19" s="8">
        <v>85</v>
      </c>
      <c r="P19" s="8">
        <v>85</v>
      </c>
      <c r="Q19" s="8">
        <f t="shared" si="5"/>
        <v>17</v>
      </c>
      <c r="R19" s="8">
        <v>0</v>
      </c>
      <c r="S19" s="8">
        <v>80</v>
      </c>
      <c r="T19" s="33">
        <v>83.97</v>
      </c>
      <c r="U19" s="8">
        <v>80</v>
      </c>
      <c r="V19" s="8">
        <v>90</v>
      </c>
      <c r="W19" s="8">
        <f t="shared" si="6"/>
        <v>6.6794000000000002</v>
      </c>
      <c r="X19" s="8">
        <f t="shared" si="7"/>
        <v>87.1858</v>
      </c>
      <c r="Y19" s="3">
        <v>87.19</v>
      </c>
    </row>
    <row r="20" spans="1:25" ht="20" customHeight="1">
      <c r="A20" s="5">
        <v>15</v>
      </c>
      <c r="B20" s="10" t="s">
        <v>32</v>
      </c>
      <c r="C20" s="5" t="s">
        <v>33</v>
      </c>
      <c r="D20" s="5">
        <v>91.3</v>
      </c>
      <c r="E20" s="17">
        <f t="shared" si="0"/>
        <v>9.1300000000000008</v>
      </c>
      <c r="F20" s="34">
        <v>82.952999999999989</v>
      </c>
      <c r="G20" s="24">
        <f t="shared" si="1"/>
        <v>16.590599999999998</v>
      </c>
      <c r="H20" s="34">
        <v>97.5</v>
      </c>
      <c r="I20" s="24">
        <f t="shared" si="2"/>
        <v>19.5</v>
      </c>
      <c r="J20" s="24">
        <v>85</v>
      </c>
      <c r="K20" s="24">
        <f t="shared" si="3"/>
        <v>12.75</v>
      </c>
      <c r="L20" s="11">
        <v>85</v>
      </c>
      <c r="M20" s="11">
        <v>85</v>
      </c>
      <c r="N20" s="11">
        <f t="shared" si="4"/>
        <v>4.25</v>
      </c>
      <c r="O20" s="8">
        <v>85</v>
      </c>
      <c r="P20" s="8">
        <v>85</v>
      </c>
      <c r="Q20" s="8">
        <f t="shared" si="5"/>
        <v>17</v>
      </c>
      <c r="R20" s="8">
        <v>100</v>
      </c>
      <c r="S20" s="8">
        <v>80</v>
      </c>
      <c r="T20" s="33">
        <v>83.12</v>
      </c>
      <c r="U20" s="8">
        <v>80</v>
      </c>
      <c r="V20" s="8">
        <v>90</v>
      </c>
      <c r="W20" s="8">
        <f t="shared" si="6"/>
        <v>8.6624000000000017</v>
      </c>
      <c r="X20" s="8">
        <f>E20+G20+I20+K20+N20+Q20+W20</f>
        <v>87.882999999999996</v>
      </c>
      <c r="Y20" s="3">
        <v>87.88</v>
      </c>
    </row>
    <row r="21" spans="1:25" ht="20" customHeight="1">
      <c r="A21" s="5">
        <v>16</v>
      </c>
      <c r="B21" s="10" t="s">
        <v>34</v>
      </c>
      <c r="C21" s="5" t="s">
        <v>35</v>
      </c>
      <c r="D21" s="5">
        <v>100</v>
      </c>
      <c r="E21" s="17">
        <f>D21*0.1</f>
        <v>10</v>
      </c>
      <c r="F21" s="34">
        <v>55.301999999999992</v>
      </c>
      <c r="G21" s="24">
        <f t="shared" si="1"/>
        <v>11.0604</v>
      </c>
      <c r="H21" s="34">
        <v>62.5</v>
      </c>
      <c r="I21" s="24">
        <f t="shared" si="2"/>
        <v>12.5</v>
      </c>
      <c r="J21" s="24">
        <v>85</v>
      </c>
      <c r="K21" s="24">
        <f t="shared" si="3"/>
        <v>12.75</v>
      </c>
      <c r="L21" s="5">
        <v>85</v>
      </c>
      <c r="M21" s="5">
        <v>85</v>
      </c>
      <c r="N21" s="11">
        <f t="shared" si="4"/>
        <v>4.25</v>
      </c>
      <c r="O21" s="8">
        <v>85</v>
      </c>
      <c r="P21" s="8">
        <v>85</v>
      </c>
      <c r="Q21" s="8">
        <f t="shared" si="5"/>
        <v>17</v>
      </c>
      <c r="R21" s="8">
        <v>100</v>
      </c>
      <c r="S21" s="8">
        <v>80</v>
      </c>
      <c r="T21" s="33">
        <v>82.06</v>
      </c>
      <c r="U21" s="8">
        <v>80</v>
      </c>
      <c r="V21" s="8">
        <v>80</v>
      </c>
      <c r="W21" s="8">
        <f>(R21*0.02)+(S21*0.02)+(T21*0.02)+(U21*0.02)+(V21*0.02)</f>
        <v>8.4412000000000003</v>
      </c>
      <c r="X21" s="8">
        <f t="shared" si="7"/>
        <v>76.001599999999996</v>
      </c>
      <c r="Y21" s="3">
        <v>76</v>
      </c>
    </row>
    <row r="22" spans="1:25" ht="20" customHeight="1">
      <c r="A22" s="5">
        <v>17</v>
      </c>
      <c r="B22" s="10" t="s">
        <v>36</v>
      </c>
      <c r="C22" s="5" t="s">
        <v>37</v>
      </c>
      <c r="D22" s="5">
        <v>100</v>
      </c>
      <c r="E22" s="17">
        <f t="shared" si="0"/>
        <v>10</v>
      </c>
      <c r="F22" s="34">
        <v>55.301999999999992</v>
      </c>
      <c r="G22" s="24">
        <f>F22*0.2</f>
        <v>11.0604</v>
      </c>
      <c r="H22" s="34">
        <v>80</v>
      </c>
      <c r="I22" s="24">
        <f t="shared" si="2"/>
        <v>16</v>
      </c>
      <c r="J22" s="24">
        <v>85</v>
      </c>
      <c r="K22" s="24">
        <f t="shared" si="3"/>
        <v>12.75</v>
      </c>
      <c r="L22" s="5">
        <v>85</v>
      </c>
      <c r="M22" s="5">
        <v>85</v>
      </c>
      <c r="N22" s="11">
        <f>(L22*0.025)+(M22*0.025)</f>
        <v>4.25</v>
      </c>
      <c r="O22" s="8">
        <v>85</v>
      </c>
      <c r="P22" s="8">
        <v>85</v>
      </c>
      <c r="Q22" s="8">
        <f t="shared" si="5"/>
        <v>17</v>
      </c>
      <c r="R22" s="8">
        <v>100</v>
      </c>
      <c r="S22" s="8">
        <v>80</v>
      </c>
      <c r="T22" s="33">
        <v>81.95</v>
      </c>
      <c r="U22" s="8">
        <v>60</v>
      </c>
      <c r="V22" s="8">
        <v>80</v>
      </c>
      <c r="W22" s="8">
        <f t="shared" si="6"/>
        <v>8.0389999999999997</v>
      </c>
      <c r="X22" s="8">
        <f t="shared" si="7"/>
        <v>79.099400000000003</v>
      </c>
      <c r="Y22" s="3">
        <v>79.099999999999994</v>
      </c>
    </row>
    <row r="23" spans="1:25" ht="20" customHeight="1">
      <c r="A23" s="5">
        <v>18</v>
      </c>
      <c r="B23" s="10" t="s">
        <v>38</v>
      </c>
      <c r="C23" s="5" t="s">
        <v>39</v>
      </c>
      <c r="D23" s="5">
        <v>100</v>
      </c>
      <c r="E23" s="17">
        <f t="shared" si="0"/>
        <v>10</v>
      </c>
      <c r="F23" s="34">
        <v>97.841999999999985</v>
      </c>
      <c r="G23" s="24">
        <f t="shared" si="1"/>
        <v>19.568399999999997</v>
      </c>
      <c r="H23" s="34">
        <v>97.5</v>
      </c>
      <c r="I23" s="24">
        <f t="shared" si="2"/>
        <v>19.5</v>
      </c>
      <c r="J23" s="24">
        <v>85</v>
      </c>
      <c r="K23" s="24">
        <f>J23*(15/100)</f>
        <v>12.75</v>
      </c>
      <c r="L23" s="5">
        <v>90</v>
      </c>
      <c r="M23" s="5">
        <v>87</v>
      </c>
      <c r="N23" s="11">
        <f t="shared" si="4"/>
        <v>4.4250000000000007</v>
      </c>
      <c r="O23" s="8">
        <v>85</v>
      </c>
      <c r="P23" s="8">
        <v>85</v>
      </c>
      <c r="Q23" s="8">
        <f t="shared" si="5"/>
        <v>17</v>
      </c>
      <c r="R23" s="8">
        <v>100</v>
      </c>
      <c r="S23" s="8">
        <v>80</v>
      </c>
      <c r="T23" s="33">
        <v>82.27</v>
      </c>
      <c r="U23" s="8">
        <v>80</v>
      </c>
      <c r="V23" s="8">
        <v>100</v>
      </c>
      <c r="W23" s="8">
        <f t="shared" si="6"/>
        <v>8.8453999999999997</v>
      </c>
      <c r="X23" s="8">
        <f t="shared" si="7"/>
        <v>92.088799999999992</v>
      </c>
      <c r="Y23" s="3">
        <v>92.09</v>
      </c>
    </row>
    <row r="24" spans="1:25" s="56" customFormat="1" ht="20" customHeight="1">
      <c r="A24" s="49">
        <v>19</v>
      </c>
      <c r="B24" s="57" t="s">
        <v>40</v>
      </c>
      <c r="C24" s="49" t="s">
        <v>41</v>
      </c>
      <c r="D24" s="49">
        <v>56.52</v>
      </c>
      <c r="E24" s="49">
        <f t="shared" si="0"/>
        <v>5.652000000000001</v>
      </c>
      <c r="F24" s="52">
        <v>87.206999999999994</v>
      </c>
      <c r="G24" s="51">
        <f t="shared" si="1"/>
        <v>17.441399999999998</v>
      </c>
      <c r="H24" s="52">
        <v>95</v>
      </c>
      <c r="I24" s="51">
        <f t="shared" si="2"/>
        <v>19</v>
      </c>
      <c r="J24" s="26">
        <v>0</v>
      </c>
      <c r="K24" s="51">
        <f t="shared" si="3"/>
        <v>0</v>
      </c>
      <c r="L24" s="15">
        <v>0</v>
      </c>
      <c r="M24" s="49">
        <v>78</v>
      </c>
      <c r="N24" s="53">
        <f t="shared" si="4"/>
        <v>1.9500000000000002</v>
      </c>
      <c r="O24" s="25">
        <v>0</v>
      </c>
      <c r="P24" s="25">
        <v>0</v>
      </c>
      <c r="Q24" s="54">
        <f t="shared" si="5"/>
        <v>0</v>
      </c>
      <c r="R24" s="54">
        <v>0</v>
      </c>
      <c r="S24" s="54">
        <v>0</v>
      </c>
      <c r="T24" s="55">
        <v>80.569999999999993</v>
      </c>
      <c r="U24" s="54">
        <v>0</v>
      </c>
      <c r="V24" s="54">
        <v>0</v>
      </c>
      <c r="W24" s="54">
        <f t="shared" si="6"/>
        <v>1.6113999999999999</v>
      </c>
      <c r="X24" s="54">
        <f t="shared" si="7"/>
        <v>45.654800000000009</v>
      </c>
      <c r="Y24" s="56">
        <v>45.65</v>
      </c>
    </row>
    <row r="25" spans="1:25" ht="20" customHeight="1">
      <c r="A25" s="5">
        <v>20</v>
      </c>
      <c r="B25" s="9" t="s">
        <v>42</v>
      </c>
      <c r="C25" s="5" t="s">
        <v>43</v>
      </c>
      <c r="D25" s="5">
        <v>100</v>
      </c>
      <c r="E25" s="17">
        <f t="shared" si="0"/>
        <v>10</v>
      </c>
      <c r="F25" s="34">
        <v>97.841999999999985</v>
      </c>
      <c r="G25" s="24">
        <f t="shared" si="1"/>
        <v>19.568399999999997</v>
      </c>
      <c r="H25" s="34">
        <v>97.5</v>
      </c>
      <c r="I25" s="24">
        <f>H25*0.2</f>
        <v>19.5</v>
      </c>
      <c r="J25" s="24">
        <v>85</v>
      </c>
      <c r="K25" s="24">
        <f t="shared" si="3"/>
        <v>12.75</v>
      </c>
      <c r="L25" s="5">
        <v>83</v>
      </c>
      <c r="M25" s="5">
        <v>85</v>
      </c>
      <c r="N25" s="11">
        <f t="shared" si="4"/>
        <v>4.2</v>
      </c>
      <c r="O25" s="8">
        <v>85</v>
      </c>
      <c r="P25" s="8">
        <v>85</v>
      </c>
      <c r="Q25" s="8">
        <f t="shared" si="5"/>
        <v>17</v>
      </c>
      <c r="R25" s="8">
        <v>100</v>
      </c>
      <c r="S25" s="8">
        <v>80</v>
      </c>
      <c r="T25" s="33">
        <v>83.8</v>
      </c>
      <c r="U25" s="8">
        <v>80</v>
      </c>
      <c r="V25" s="8">
        <v>100</v>
      </c>
      <c r="W25" s="8">
        <f t="shared" si="6"/>
        <v>8.8759999999999994</v>
      </c>
      <c r="X25" s="8">
        <f t="shared" si="7"/>
        <v>91.894400000000005</v>
      </c>
      <c r="Y25" s="3">
        <v>91.89</v>
      </c>
    </row>
    <row r="26" spans="1:25" ht="20" customHeight="1">
      <c r="A26" s="5">
        <v>21</v>
      </c>
      <c r="B26" s="10" t="s">
        <v>44</v>
      </c>
      <c r="C26" s="5" t="s">
        <v>45</v>
      </c>
      <c r="D26" s="5">
        <v>95.65</v>
      </c>
      <c r="E26" s="17">
        <f t="shared" si="0"/>
        <v>9.5650000000000013</v>
      </c>
      <c r="F26" s="34">
        <v>87.206999999999994</v>
      </c>
      <c r="G26" s="24">
        <f t="shared" si="1"/>
        <v>17.441399999999998</v>
      </c>
      <c r="H26" s="34">
        <v>97.5</v>
      </c>
      <c r="I26" s="24">
        <f t="shared" si="2"/>
        <v>19.5</v>
      </c>
      <c r="J26" s="24">
        <v>85</v>
      </c>
      <c r="K26" s="24">
        <f t="shared" si="3"/>
        <v>12.75</v>
      </c>
      <c r="L26" s="5">
        <v>83</v>
      </c>
      <c r="M26" s="5">
        <v>85</v>
      </c>
      <c r="N26" s="11">
        <f t="shared" si="4"/>
        <v>4.2</v>
      </c>
      <c r="O26" s="8">
        <v>85</v>
      </c>
      <c r="P26" s="8">
        <v>85</v>
      </c>
      <c r="Q26" s="8">
        <f t="shared" si="5"/>
        <v>17</v>
      </c>
      <c r="R26" s="8">
        <v>100</v>
      </c>
      <c r="S26" s="8">
        <v>80</v>
      </c>
      <c r="T26" s="33">
        <v>83.95</v>
      </c>
      <c r="U26" s="8">
        <v>100</v>
      </c>
      <c r="V26" s="8">
        <v>80</v>
      </c>
      <c r="W26" s="8">
        <f t="shared" si="6"/>
        <v>8.8789999999999996</v>
      </c>
      <c r="X26" s="8">
        <f t="shared" si="7"/>
        <v>89.335400000000007</v>
      </c>
      <c r="Y26" s="3">
        <v>89.34</v>
      </c>
    </row>
    <row r="27" spans="1:25" ht="20" customHeight="1">
      <c r="A27" s="5">
        <v>22</v>
      </c>
      <c r="B27" s="10" t="s">
        <v>46</v>
      </c>
      <c r="C27" s="5" t="s">
        <v>47</v>
      </c>
      <c r="D27" s="5">
        <v>95.65</v>
      </c>
      <c r="E27" s="17">
        <f t="shared" si="0"/>
        <v>9.5650000000000013</v>
      </c>
      <c r="F27" s="34">
        <v>76.571999999999989</v>
      </c>
      <c r="G27" s="24">
        <f t="shared" si="1"/>
        <v>15.314399999999999</v>
      </c>
      <c r="H27" s="34">
        <v>82.5</v>
      </c>
      <c r="I27" s="24">
        <f t="shared" si="2"/>
        <v>16.5</v>
      </c>
      <c r="J27" s="24">
        <v>85</v>
      </c>
      <c r="K27" s="24">
        <f t="shared" si="3"/>
        <v>12.75</v>
      </c>
      <c r="L27" s="5">
        <v>82</v>
      </c>
      <c r="M27" s="5">
        <v>82</v>
      </c>
      <c r="N27" s="11">
        <f t="shared" si="4"/>
        <v>4.1000000000000005</v>
      </c>
      <c r="O27" s="8">
        <v>85</v>
      </c>
      <c r="P27" s="8">
        <v>85</v>
      </c>
      <c r="Q27" s="8">
        <f>(O27*0.1)+(P27*0.1)</f>
        <v>17</v>
      </c>
      <c r="R27" s="8">
        <v>100</v>
      </c>
      <c r="S27" s="8">
        <v>80</v>
      </c>
      <c r="T27" s="33">
        <v>82.07</v>
      </c>
      <c r="U27" s="8">
        <v>60</v>
      </c>
      <c r="V27" s="8">
        <v>100</v>
      </c>
      <c r="W27" s="8">
        <f t="shared" si="6"/>
        <v>8.4414000000000016</v>
      </c>
      <c r="X27" s="8">
        <f>E27+G27+I27+K27+N27+Q27+W27</f>
        <v>83.6708</v>
      </c>
      <c r="Y27" s="3">
        <v>83.67</v>
      </c>
    </row>
    <row r="28" spans="1:25" ht="20" customHeight="1">
      <c r="A28" s="5">
        <v>23</v>
      </c>
      <c r="B28" s="10" t="s">
        <v>48</v>
      </c>
      <c r="C28" s="5" t="s">
        <v>49</v>
      </c>
      <c r="D28" s="5">
        <v>95.65</v>
      </c>
      <c r="E28" s="17">
        <f t="shared" si="0"/>
        <v>9.5650000000000013</v>
      </c>
      <c r="F28" s="34">
        <v>68.063999999999993</v>
      </c>
      <c r="G28" s="24">
        <f t="shared" si="1"/>
        <v>13.6128</v>
      </c>
      <c r="H28" s="34">
        <v>60</v>
      </c>
      <c r="I28" s="24">
        <f t="shared" si="2"/>
        <v>12</v>
      </c>
      <c r="J28" s="24">
        <v>85</v>
      </c>
      <c r="K28" s="24">
        <f t="shared" si="3"/>
        <v>12.75</v>
      </c>
      <c r="L28" s="5">
        <v>80</v>
      </c>
      <c r="M28" s="5">
        <v>80</v>
      </c>
      <c r="N28" s="11">
        <f t="shared" si="4"/>
        <v>4</v>
      </c>
      <c r="O28" s="8">
        <v>85</v>
      </c>
      <c r="P28" s="8">
        <v>85</v>
      </c>
      <c r="Q28" s="8">
        <f t="shared" si="5"/>
        <v>17</v>
      </c>
      <c r="R28" s="8">
        <v>0</v>
      </c>
      <c r="S28" s="8">
        <v>80</v>
      </c>
      <c r="T28" s="33">
        <v>83.65</v>
      </c>
      <c r="U28" s="8">
        <v>0</v>
      </c>
      <c r="V28" s="8">
        <v>80</v>
      </c>
      <c r="W28" s="8">
        <f t="shared" si="6"/>
        <v>4.8730000000000002</v>
      </c>
      <c r="X28" s="8">
        <f t="shared" si="7"/>
        <v>73.80080000000001</v>
      </c>
      <c r="Y28" s="3">
        <v>73.8</v>
      </c>
    </row>
    <row r="29" spans="1:25" ht="20" customHeight="1">
      <c r="A29" s="5">
        <v>24</v>
      </c>
      <c r="B29" s="10" t="s">
        <v>50</v>
      </c>
      <c r="C29" s="5" t="s">
        <v>51</v>
      </c>
      <c r="D29" s="5">
        <v>100</v>
      </c>
      <c r="E29" s="17">
        <f t="shared" si="0"/>
        <v>10</v>
      </c>
      <c r="F29" s="34">
        <v>82.952999999999989</v>
      </c>
      <c r="G29" s="24">
        <f t="shared" si="1"/>
        <v>16.590599999999998</v>
      </c>
      <c r="H29" s="34">
        <v>97.5</v>
      </c>
      <c r="I29" s="24">
        <f t="shared" si="2"/>
        <v>19.5</v>
      </c>
      <c r="J29" s="24">
        <v>85</v>
      </c>
      <c r="K29" s="24">
        <f t="shared" si="3"/>
        <v>12.75</v>
      </c>
      <c r="L29" s="5">
        <v>85</v>
      </c>
      <c r="M29" s="5">
        <v>85</v>
      </c>
      <c r="N29" s="11">
        <f t="shared" si="4"/>
        <v>4.25</v>
      </c>
      <c r="O29" s="8">
        <v>85</v>
      </c>
      <c r="P29" s="8">
        <v>85</v>
      </c>
      <c r="Q29" s="8">
        <f t="shared" si="5"/>
        <v>17</v>
      </c>
      <c r="R29" s="8">
        <v>100</v>
      </c>
      <c r="S29" s="8">
        <v>80</v>
      </c>
      <c r="T29" s="33">
        <v>82.27</v>
      </c>
      <c r="U29" s="8">
        <v>80</v>
      </c>
      <c r="V29" s="8">
        <v>100</v>
      </c>
      <c r="W29" s="8">
        <f t="shared" si="6"/>
        <v>8.8453999999999997</v>
      </c>
      <c r="X29" s="8">
        <f t="shared" si="7"/>
        <v>88.935999999999993</v>
      </c>
      <c r="Y29" s="3">
        <v>88.94</v>
      </c>
    </row>
    <row r="30" spans="1:25" ht="20" customHeight="1">
      <c r="A30" s="5">
        <v>25</v>
      </c>
      <c r="B30" s="10" t="s">
        <v>52</v>
      </c>
      <c r="C30" s="5" t="s">
        <v>53</v>
      </c>
      <c r="D30" s="5">
        <v>100</v>
      </c>
      <c r="E30" s="17">
        <f t="shared" si="0"/>
        <v>10</v>
      </c>
      <c r="F30" s="34">
        <v>87.206999999999994</v>
      </c>
      <c r="G30" s="24">
        <f t="shared" si="1"/>
        <v>17.441399999999998</v>
      </c>
      <c r="H30" s="34">
        <v>97.5</v>
      </c>
      <c r="I30" s="24">
        <f t="shared" si="2"/>
        <v>19.5</v>
      </c>
      <c r="J30" s="24">
        <v>85</v>
      </c>
      <c r="K30" s="24">
        <f t="shared" si="3"/>
        <v>12.75</v>
      </c>
      <c r="L30" s="5">
        <v>90</v>
      </c>
      <c r="M30" s="5">
        <v>88</v>
      </c>
      <c r="N30" s="11">
        <f t="shared" si="4"/>
        <v>4.45</v>
      </c>
      <c r="O30" s="8">
        <v>85</v>
      </c>
      <c r="P30" s="8">
        <v>85</v>
      </c>
      <c r="Q30" s="8">
        <f t="shared" si="5"/>
        <v>17</v>
      </c>
      <c r="R30" s="8">
        <v>0</v>
      </c>
      <c r="S30" s="8">
        <v>80</v>
      </c>
      <c r="T30" s="33">
        <v>82.9</v>
      </c>
      <c r="U30" s="8">
        <v>80</v>
      </c>
      <c r="V30" s="8">
        <v>100</v>
      </c>
      <c r="W30" s="8">
        <f t="shared" si="6"/>
        <v>6.8580000000000005</v>
      </c>
      <c r="X30" s="8">
        <f t="shared" si="7"/>
        <v>87.999400000000009</v>
      </c>
      <c r="Y30" s="3">
        <v>88</v>
      </c>
    </row>
    <row r="31" spans="1:25" ht="20" customHeight="1">
      <c r="A31" s="5">
        <v>26</v>
      </c>
      <c r="B31" s="10" t="s">
        <v>54</v>
      </c>
      <c r="C31" s="5" t="s">
        <v>55</v>
      </c>
      <c r="D31" s="5">
        <v>100</v>
      </c>
      <c r="E31" s="17">
        <f t="shared" si="0"/>
        <v>10</v>
      </c>
      <c r="F31" s="34">
        <v>76.571999999999989</v>
      </c>
      <c r="G31" s="24">
        <f t="shared" si="1"/>
        <v>15.314399999999999</v>
      </c>
      <c r="H31" s="34">
        <v>95</v>
      </c>
      <c r="I31" s="24">
        <f t="shared" si="2"/>
        <v>19</v>
      </c>
      <c r="J31" s="24">
        <v>85</v>
      </c>
      <c r="K31" s="24">
        <f t="shared" si="3"/>
        <v>12.75</v>
      </c>
      <c r="L31" s="5">
        <v>84</v>
      </c>
      <c r="M31" s="5">
        <v>84</v>
      </c>
      <c r="N31" s="11">
        <f t="shared" si="4"/>
        <v>4.2</v>
      </c>
      <c r="O31" s="8">
        <v>85</v>
      </c>
      <c r="P31" s="8">
        <v>85</v>
      </c>
      <c r="Q31" s="8">
        <f t="shared" si="5"/>
        <v>17</v>
      </c>
      <c r="R31" s="8">
        <v>100</v>
      </c>
      <c r="S31" s="8">
        <v>80</v>
      </c>
      <c r="T31" s="33">
        <v>83.94</v>
      </c>
      <c r="U31" s="8">
        <v>80</v>
      </c>
      <c r="V31" s="8">
        <v>100</v>
      </c>
      <c r="W31" s="8">
        <f t="shared" si="6"/>
        <v>8.8788</v>
      </c>
      <c r="X31" s="8">
        <f t="shared" si="7"/>
        <v>87.143199999999993</v>
      </c>
      <c r="Y31" s="3">
        <v>87.14</v>
      </c>
    </row>
    <row r="32" spans="1:25" ht="20" customHeight="1">
      <c r="A32" s="5">
        <v>27</v>
      </c>
      <c r="B32" s="10" t="s">
        <v>56</v>
      </c>
      <c r="C32" s="5" t="s">
        <v>57</v>
      </c>
      <c r="D32" s="5">
        <v>95.65</v>
      </c>
      <c r="E32" s="17">
        <f t="shared" si="0"/>
        <v>9.5650000000000013</v>
      </c>
      <c r="F32" s="34">
        <v>85.079999999999984</v>
      </c>
      <c r="G32" s="24">
        <f t="shared" si="1"/>
        <v>17.015999999999998</v>
      </c>
      <c r="H32" s="34">
        <v>97.5</v>
      </c>
      <c r="I32" s="24">
        <f t="shared" si="2"/>
        <v>19.5</v>
      </c>
      <c r="J32" s="24">
        <v>85</v>
      </c>
      <c r="K32" s="24">
        <f t="shared" si="3"/>
        <v>12.75</v>
      </c>
      <c r="L32" s="5">
        <v>86</v>
      </c>
      <c r="M32" s="5">
        <v>86</v>
      </c>
      <c r="N32" s="11">
        <f t="shared" si="4"/>
        <v>4.3</v>
      </c>
      <c r="O32" s="8">
        <v>85</v>
      </c>
      <c r="P32" s="8">
        <v>85</v>
      </c>
      <c r="Q32" s="8">
        <f t="shared" si="5"/>
        <v>17</v>
      </c>
      <c r="R32" s="8">
        <v>100</v>
      </c>
      <c r="S32" s="8">
        <v>80</v>
      </c>
      <c r="T32" s="33">
        <v>82.83</v>
      </c>
      <c r="U32" s="8">
        <v>80</v>
      </c>
      <c r="V32" s="8">
        <v>90</v>
      </c>
      <c r="W32" s="8">
        <f t="shared" si="6"/>
        <v>8.656600000000001</v>
      </c>
      <c r="X32" s="8">
        <f t="shared" si="7"/>
        <v>88.787599999999998</v>
      </c>
      <c r="Y32" s="3">
        <v>88.79</v>
      </c>
    </row>
    <row r="33" spans="1:25" ht="20" customHeight="1">
      <c r="A33" s="5">
        <v>28</v>
      </c>
      <c r="B33" s="10" t="s">
        <v>58</v>
      </c>
      <c r="C33" s="5" t="s">
        <v>59</v>
      </c>
      <c r="D33" s="5">
        <v>95.65</v>
      </c>
      <c r="E33" s="17">
        <f t="shared" si="0"/>
        <v>9.5650000000000013</v>
      </c>
      <c r="F33" s="34">
        <v>97.841999999999985</v>
      </c>
      <c r="G33" s="24">
        <f t="shared" si="1"/>
        <v>19.568399999999997</v>
      </c>
      <c r="H33" s="34">
        <v>92.5</v>
      </c>
      <c r="I33" s="24">
        <f t="shared" si="2"/>
        <v>18.5</v>
      </c>
      <c r="J33" s="24">
        <v>85</v>
      </c>
      <c r="K33" s="24">
        <f t="shared" si="3"/>
        <v>12.75</v>
      </c>
      <c r="L33" s="11">
        <v>85</v>
      </c>
      <c r="M33" s="5">
        <v>83</v>
      </c>
      <c r="N33" s="11">
        <f t="shared" si="4"/>
        <v>4.2</v>
      </c>
      <c r="O33" s="8">
        <v>85</v>
      </c>
      <c r="P33" s="8">
        <v>85</v>
      </c>
      <c r="Q33" s="8">
        <f t="shared" si="5"/>
        <v>17</v>
      </c>
      <c r="R33" s="8">
        <v>100</v>
      </c>
      <c r="S33" s="8">
        <v>80</v>
      </c>
      <c r="T33" s="33">
        <v>83.85</v>
      </c>
      <c r="U33" s="8">
        <v>60</v>
      </c>
      <c r="V33" s="8">
        <v>100</v>
      </c>
      <c r="W33" s="8">
        <f t="shared" si="6"/>
        <v>8.4770000000000003</v>
      </c>
      <c r="X33" s="8">
        <f t="shared" si="7"/>
        <v>90.060400000000001</v>
      </c>
      <c r="Y33" s="3">
        <v>90.06</v>
      </c>
    </row>
    <row r="34" spans="1:25" s="56" customFormat="1" ht="20" customHeight="1">
      <c r="A34" s="49">
        <v>29</v>
      </c>
      <c r="B34" s="50" t="s">
        <v>60</v>
      </c>
      <c r="C34" s="49" t="s">
        <v>61</v>
      </c>
      <c r="D34" s="49">
        <v>82.61</v>
      </c>
      <c r="E34" s="49">
        <f>D34*0.1</f>
        <v>8.261000000000001</v>
      </c>
      <c r="F34" s="35">
        <v>0</v>
      </c>
      <c r="G34" s="51">
        <f t="shared" si="1"/>
        <v>0</v>
      </c>
      <c r="H34" s="52">
        <v>97.5</v>
      </c>
      <c r="I34" s="51">
        <f>H34*0.2</f>
        <v>19.5</v>
      </c>
      <c r="J34" s="26"/>
      <c r="K34" s="51">
        <f t="shared" si="3"/>
        <v>0</v>
      </c>
      <c r="L34" s="49">
        <v>85</v>
      </c>
      <c r="M34" s="15">
        <v>0</v>
      </c>
      <c r="N34" s="53">
        <f t="shared" si="4"/>
        <v>2.125</v>
      </c>
      <c r="O34" s="54">
        <v>85</v>
      </c>
      <c r="P34" s="54">
        <v>85</v>
      </c>
      <c r="Q34" s="54">
        <f t="shared" si="5"/>
        <v>17</v>
      </c>
      <c r="R34" s="54">
        <v>0</v>
      </c>
      <c r="S34" s="54">
        <v>80</v>
      </c>
      <c r="T34" s="55">
        <v>80.02</v>
      </c>
      <c r="U34" s="54">
        <v>0</v>
      </c>
      <c r="V34" s="54">
        <v>100</v>
      </c>
      <c r="W34" s="54">
        <f>(R34*0.02)+(S34*0.02)+(T34*0.02)+(U34*0.02)+(V34*0.02)</f>
        <v>5.2004000000000001</v>
      </c>
      <c r="X34" s="54">
        <f t="shared" si="7"/>
        <v>52.086400000000005</v>
      </c>
      <c r="Y34" s="56">
        <v>52.09</v>
      </c>
    </row>
    <row r="35" spans="1:25" ht="20" customHeight="1">
      <c r="A35" s="5">
        <v>30</v>
      </c>
      <c r="B35" s="10" t="s">
        <v>62</v>
      </c>
      <c r="C35" s="5" t="s">
        <v>63</v>
      </c>
      <c r="D35" s="5">
        <v>95.65</v>
      </c>
      <c r="E35" s="17">
        <f t="shared" si="0"/>
        <v>9.5650000000000013</v>
      </c>
      <c r="F35" s="34">
        <v>78.698999999999998</v>
      </c>
      <c r="G35" s="24">
        <f t="shared" si="1"/>
        <v>15.739800000000001</v>
      </c>
      <c r="H35" s="34">
        <v>92.5</v>
      </c>
      <c r="I35" s="24">
        <f t="shared" si="2"/>
        <v>18.5</v>
      </c>
      <c r="J35" s="24">
        <v>85</v>
      </c>
      <c r="K35" s="24">
        <f>J35*(15/100)</f>
        <v>12.75</v>
      </c>
      <c r="L35" s="5">
        <v>87</v>
      </c>
      <c r="M35" s="5">
        <v>88</v>
      </c>
      <c r="N35" s="11">
        <f>(L35*0.025)+(M35*0.025)</f>
        <v>4.375</v>
      </c>
      <c r="O35" s="8">
        <v>85</v>
      </c>
      <c r="P35" s="8">
        <v>85</v>
      </c>
      <c r="Q35" s="8">
        <f t="shared" si="5"/>
        <v>17</v>
      </c>
      <c r="R35" s="8">
        <v>100</v>
      </c>
      <c r="S35" s="8">
        <v>80</v>
      </c>
      <c r="T35" s="33">
        <v>83.83</v>
      </c>
      <c r="U35" s="8">
        <v>100</v>
      </c>
      <c r="V35" s="8">
        <v>90</v>
      </c>
      <c r="W35" s="8">
        <f t="shared" si="6"/>
        <v>9.0766000000000009</v>
      </c>
      <c r="X35" s="8">
        <f t="shared" si="7"/>
        <v>87.006399999999999</v>
      </c>
      <c r="Y35" s="3">
        <v>87.01</v>
      </c>
    </row>
    <row r="36" spans="1:25" ht="20" customHeight="1">
      <c r="A36" s="5">
        <v>31</v>
      </c>
      <c r="B36" s="10" t="s">
        <v>64</v>
      </c>
      <c r="C36" s="5" t="s">
        <v>65</v>
      </c>
      <c r="D36" s="5">
        <v>86.96</v>
      </c>
      <c r="E36" s="17">
        <f t="shared" si="0"/>
        <v>8.6959999999999997</v>
      </c>
      <c r="F36" s="34">
        <v>95.714999999999989</v>
      </c>
      <c r="G36" s="24">
        <f t="shared" si="1"/>
        <v>19.142999999999997</v>
      </c>
      <c r="H36" s="34">
        <v>95</v>
      </c>
      <c r="I36" s="24">
        <f t="shared" si="2"/>
        <v>19</v>
      </c>
      <c r="J36" s="24">
        <v>85</v>
      </c>
      <c r="K36" s="24">
        <f t="shared" si="3"/>
        <v>12.75</v>
      </c>
      <c r="L36" s="5">
        <v>85</v>
      </c>
      <c r="M36" s="5">
        <v>85</v>
      </c>
      <c r="N36" s="11">
        <f t="shared" si="4"/>
        <v>4.25</v>
      </c>
      <c r="O36" s="25">
        <v>0</v>
      </c>
      <c r="P36" s="8">
        <v>85</v>
      </c>
      <c r="Q36" s="8">
        <f t="shared" si="5"/>
        <v>8.5</v>
      </c>
      <c r="R36" s="8">
        <v>100</v>
      </c>
      <c r="S36" s="8">
        <v>80</v>
      </c>
      <c r="T36" s="33">
        <v>82.18</v>
      </c>
      <c r="U36" s="8">
        <v>80</v>
      </c>
      <c r="V36" s="8">
        <v>100</v>
      </c>
      <c r="W36" s="8">
        <f t="shared" si="6"/>
        <v>8.8436000000000003</v>
      </c>
      <c r="X36" s="8">
        <f t="shared" si="7"/>
        <v>81.182599999999994</v>
      </c>
      <c r="Y36" s="3">
        <v>81.180000000000007</v>
      </c>
    </row>
    <row r="37" spans="1:25" ht="20" customHeight="1">
      <c r="A37" s="5">
        <v>32</v>
      </c>
      <c r="B37" s="10" t="s">
        <v>66</v>
      </c>
      <c r="C37" s="5" t="s">
        <v>67</v>
      </c>
      <c r="D37" s="5">
        <v>95.65</v>
      </c>
      <c r="E37" s="17">
        <f t="shared" si="0"/>
        <v>9.5650000000000013</v>
      </c>
      <c r="F37" s="34">
        <v>82.952999999999989</v>
      </c>
      <c r="G37" s="24">
        <f t="shared" si="1"/>
        <v>16.590599999999998</v>
      </c>
      <c r="H37" s="34">
        <v>72.5</v>
      </c>
      <c r="I37" s="24">
        <f t="shared" si="2"/>
        <v>14.5</v>
      </c>
      <c r="J37" s="24">
        <v>85</v>
      </c>
      <c r="K37" s="24">
        <f t="shared" si="3"/>
        <v>12.75</v>
      </c>
      <c r="L37" s="5">
        <v>85</v>
      </c>
      <c r="M37" s="5">
        <v>85</v>
      </c>
      <c r="N37" s="11">
        <f t="shared" si="4"/>
        <v>4.25</v>
      </c>
      <c r="O37" s="8">
        <v>85</v>
      </c>
      <c r="P37" s="8">
        <v>85</v>
      </c>
      <c r="Q37" s="8">
        <f t="shared" si="5"/>
        <v>17</v>
      </c>
      <c r="R37" s="8">
        <v>100</v>
      </c>
      <c r="S37" s="8">
        <v>80</v>
      </c>
      <c r="T37" s="33">
        <v>82.69</v>
      </c>
      <c r="U37" s="8">
        <v>60</v>
      </c>
      <c r="V37" s="8">
        <v>100</v>
      </c>
      <c r="W37" s="8">
        <f t="shared" si="6"/>
        <v>8.4538000000000011</v>
      </c>
      <c r="X37" s="8">
        <f>E37+G37+I37+K37+N37+Q37+W37</f>
        <v>83.109399999999994</v>
      </c>
      <c r="Y37" s="3">
        <v>83.11</v>
      </c>
    </row>
    <row r="38" spans="1:25" ht="20" customHeight="1">
      <c r="A38" s="5">
        <v>33</v>
      </c>
      <c r="B38" s="10" t="s">
        <v>68</v>
      </c>
      <c r="C38" s="5" t="s">
        <v>69</v>
      </c>
      <c r="D38" s="5">
        <v>100</v>
      </c>
      <c r="E38" s="17">
        <f t="shared" si="0"/>
        <v>10</v>
      </c>
      <c r="F38" s="34">
        <v>89.333999999999989</v>
      </c>
      <c r="G38" s="24">
        <f t="shared" si="1"/>
        <v>17.866799999999998</v>
      </c>
      <c r="H38" s="34">
        <v>97.5</v>
      </c>
      <c r="I38" s="24">
        <f t="shared" si="2"/>
        <v>19.5</v>
      </c>
      <c r="J38" s="24">
        <v>85</v>
      </c>
      <c r="K38" s="24">
        <f t="shared" si="3"/>
        <v>12.75</v>
      </c>
      <c r="L38" s="5">
        <v>84</v>
      </c>
      <c r="M38" s="5">
        <v>84</v>
      </c>
      <c r="N38" s="11">
        <f t="shared" si="4"/>
        <v>4.2</v>
      </c>
      <c r="O38" s="8">
        <v>85</v>
      </c>
      <c r="P38" s="8">
        <v>85</v>
      </c>
      <c r="Q38" s="8">
        <f t="shared" si="5"/>
        <v>17</v>
      </c>
      <c r="R38" s="8">
        <v>100</v>
      </c>
      <c r="S38" s="8">
        <v>80</v>
      </c>
      <c r="T38" s="33">
        <v>83.42</v>
      </c>
      <c r="U38" s="8">
        <v>80</v>
      </c>
      <c r="V38" s="8">
        <v>100</v>
      </c>
      <c r="W38" s="8">
        <f t="shared" si="6"/>
        <v>8.8683999999999994</v>
      </c>
      <c r="X38" s="8">
        <f t="shared" si="7"/>
        <v>90.185199999999995</v>
      </c>
      <c r="Y38" s="3">
        <v>90.19</v>
      </c>
    </row>
    <row r="39" spans="1:25" ht="20" customHeight="1">
      <c r="A39" s="5">
        <v>34</v>
      </c>
      <c r="B39" s="10" t="s">
        <v>70</v>
      </c>
      <c r="C39" s="5" t="s">
        <v>71</v>
      </c>
      <c r="D39" s="5">
        <v>100</v>
      </c>
      <c r="E39" s="17">
        <f t="shared" si="0"/>
        <v>10</v>
      </c>
      <c r="F39" s="34">
        <v>70.190999999999988</v>
      </c>
      <c r="G39" s="24">
        <f t="shared" si="1"/>
        <v>14.038199999999998</v>
      </c>
      <c r="H39" s="34">
        <v>92.5</v>
      </c>
      <c r="I39" s="24">
        <f t="shared" si="2"/>
        <v>18.5</v>
      </c>
      <c r="J39" s="24">
        <v>85</v>
      </c>
      <c r="K39" s="24">
        <f t="shared" si="3"/>
        <v>12.75</v>
      </c>
      <c r="L39" s="5">
        <v>84</v>
      </c>
      <c r="M39" s="5">
        <v>84</v>
      </c>
      <c r="N39" s="11">
        <f t="shared" si="4"/>
        <v>4.2</v>
      </c>
      <c r="O39" s="8">
        <v>85</v>
      </c>
      <c r="P39" s="8">
        <v>85</v>
      </c>
      <c r="Q39" s="8">
        <f t="shared" si="5"/>
        <v>17</v>
      </c>
      <c r="R39" s="8">
        <v>100</v>
      </c>
      <c r="S39" s="8">
        <v>80</v>
      </c>
      <c r="T39" s="33">
        <v>82.66</v>
      </c>
      <c r="U39" s="8">
        <v>80</v>
      </c>
      <c r="V39" s="8">
        <v>80</v>
      </c>
      <c r="W39" s="8">
        <f t="shared" si="6"/>
        <v>8.4531999999999989</v>
      </c>
      <c r="X39" s="8">
        <f t="shared" si="7"/>
        <v>84.941400000000002</v>
      </c>
      <c r="Y39" s="3">
        <v>84.94</v>
      </c>
    </row>
    <row r="40" spans="1:25" ht="20" customHeight="1">
      <c r="A40" s="5">
        <v>35</v>
      </c>
      <c r="B40" s="10" t="s">
        <v>72</v>
      </c>
      <c r="C40" s="5" t="s">
        <v>73</v>
      </c>
      <c r="D40" s="5">
        <v>100</v>
      </c>
      <c r="E40" s="17">
        <f t="shared" si="0"/>
        <v>10</v>
      </c>
      <c r="F40" s="34">
        <v>89.333999999999989</v>
      </c>
      <c r="G40" s="24">
        <f t="shared" si="1"/>
        <v>17.866799999999998</v>
      </c>
      <c r="H40" s="34">
        <v>92.5</v>
      </c>
      <c r="I40" s="24">
        <f t="shared" si="2"/>
        <v>18.5</v>
      </c>
      <c r="J40" s="24">
        <v>85</v>
      </c>
      <c r="K40" s="24">
        <f t="shared" si="3"/>
        <v>12.75</v>
      </c>
      <c r="L40" s="11">
        <v>90</v>
      </c>
      <c r="M40" s="11">
        <v>90</v>
      </c>
      <c r="N40" s="11">
        <f t="shared" si="4"/>
        <v>4.5</v>
      </c>
      <c r="O40" s="8">
        <v>85</v>
      </c>
      <c r="P40" s="8">
        <v>85</v>
      </c>
      <c r="Q40" s="8">
        <f t="shared" si="5"/>
        <v>17</v>
      </c>
      <c r="R40" s="8">
        <v>100</v>
      </c>
      <c r="S40" s="8">
        <v>80</v>
      </c>
      <c r="T40" s="33">
        <v>81.2</v>
      </c>
      <c r="U40" s="8">
        <v>100</v>
      </c>
      <c r="V40" s="8">
        <v>100</v>
      </c>
      <c r="W40" s="8">
        <f t="shared" si="6"/>
        <v>9.2240000000000002</v>
      </c>
      <c r="X40" s="8">
        <f t="shared" si="7"/>
        <v>89.840800000000002</v>
      </c>
      <c r="Y40" s="3">
        <v>89.84</v>
      </c>
    </row>
    <row r="41" spans="1:25" ht="20" customHeight="1">
      <c r="A41" s="5">
        <v>36</v>
      </c>
      <c r="B41" s="10" t="s">
        <v>74</v>
      </c>
      <c r="C41" s="5" t="s">
        <v>75</v>
      </c>
      <c r="D41" s="5">
        <v>95.65</v>
      </c>
      <c r="E41" s="17">
        <f t="shared" si="0"/>
        <v>9.5650000000000013</v>
      </c>
      <c r="F41" s="34">
        <v>70.190999999999988</v>
      </c>
      <c r="G41" s="24">
        <f t="shared" si="1"/>
        <v>14.038199999999998</v>
      </c>
      <c r="H41" s="34">
        <v>97.5</v>
      </c>
      <c r="I41" s="24">
        <f>H41*0.2</f>
        <v>19.5</v>
      </c>
      <c r="J41" s="24">
        <v>85</v>
      </c>
      <c r="K41" s="24">
        <f t="shared" si="3"/>
        <v>12.75</v>
      </c>
      <c r="L41" s="5">
        <v>84</v>
      </c>
      <c r="M41" s="5">
        <v>84</v>
      </c>
      <c r="N41" s="11">
        <f t="shared" si="4"/>
        <v>4.2</v>
      </c>
      <c r="O41" s="8">
        <v>85</v>
      </c>
      <c r="P41" s="8">
        <v>85</v>
      </c>
      <c r="Q41" s="8">
        <f t="shared" si="5"/>
        <v>17</v>
      </c>
      <c r="R41" s="8">
        <v>80</v>
      </c>
      <c r="S41" s="8">
        <v>80</v>
      </c>
      <c r="T41" s="33">
        <v>83.86</v>
      </c>
      <c r="U41" s="8">
        <v>80</v>
      </c>
      <c r="V41" s="8">
        <v>90</v>
      </c>
      <c r="W41" s="8">
        <f t="shared" si="6"/>
        <v>8.2772000000000006</v>
      </c>
      <c r="X41" s="8">
        <f t="shared" si="7"/>
        <v>85.330399999999997</v>
      </c>
      <c r="Y41" s="3">
        <v>85.33</v>
      </c>
    </row>
    <row r="42" spans="1:25" ht="20" customHeight="1">
      <c r="A42" s="5">
        <v>37</v>
      </c>
      <c r="B42" s="9" t="s">
        <v>76</v>
      </c>
      <c r="C42" s="5" t="s">
        <v>77</v>
      </c>
      <c r="D42" s="5">
        <v>95.65</v>
      </c>
      <c r="E42" s="17">
        <f t="shared" si="0"/>
        <v>9.5650000000000013</v>
      </c>
      <c r="F42" s="34">
        <v>82.952999999999989</v>
      </c>
      <c r="G42" s="24">
        <f t="shared" si="1"/>
        <v>16.590599999999998</v>
      </c>
      <c r="H42" s="34">
        <v>97.5</v>
      </c>
      <c r="I42" s="24">
        <f t="shared" si="2"/>
        <v>19.5</v>
      </c>
      <c r="J42" s="24">
        <v>85</v>
      </c>
      <c r="K42" s="24">
        <f t="shared" si="3"/>
        <v>12.75</v>
      </c>
      <c r="L42" s="11">
        <v>88</v>
      </c>
      <c r="M42" s="11">
        <v>90</v>
      </c>
      <c r="N42" s="11">
        <f t="shared" si="4"/>
        <v>4.45</v>
      </c>
      <c r="O42" s="8">
        <v>85</v>
      </c>
      <c r="P42" s="8">
        <v>85</v>
      </c>
      <c r="Q42" s="8">
        <f t="shared" si="5"/>
        <v>17</v>
      </c>
      <c r="R42" s="8">
        <v>80</v>
      </c>
      <c r="S42" s="8">
        <v>80</v>
      </c>
      <c r="T42" s="33">
        <v>82.78</v>
      </c>
      <c r="U42" s="8">
        <v>100</v>
      </c>
      <c r="V42" s="8">
        <v>90</v>
      </c>
      <c r="W42" s="8">
        <f t="shared" si="6"/>
        <v>8.6555999999999997</v>
      </c>
      <c r="X42" s="8">
        <f t="shared" si="7"/>
        <v>88.511200000000002</v>
      </c>
      <c r="Y42" s="3">
        <v>88.51</v>
      </c>
    </row>
    <row r="43" spans="1:25" ht="20" customHeight="1">
      <c r="A43" s="5">
        <v>38</v>
      </c>
      <c r="B43" s="10" t="s">
        <v>78</v>
      </c>
      <c r="C43" s="5" t="s">
        <v>79</v>
      </c>
      <c r="D43" s="5">
        <v>95.65</v>
      </c>
      <c r="E43" s="17">
        <f t="shared" si="0"/>
        <v>9.5650000000000013</v>
      </c>
      <c r="F43" s="34">
        <v>89.333999999999989</v>
      </c>
      <c r="G43" s="24">
        <f t="shared" si="1"/>
        <v>17.866799999999998</v>
      </c>
      <c r="H43" s="34">
        <v>97.5</v>
      </c>
      <c r="I43" s="24">
        <f t="shared" si="2"/>
        <v>19.5</v>
      </c>
      <c r="J43" s="24">
        <v>85</v>
      </c>
      <c r="K43" s="24">
        <f t="shared" si="3"/>
        <v>12.75</v>
      </c>
      <c r="L43" s="5">
        <v>80</v>
      </c>
      <c r="M43" s="5">
        <v>81</v>
      </c>
      <c r="N43" s="11">
        <f t="shared" si="4"/>
        <v>4.0250000000000004</v>
      </c>
      <c r="O43" s="8">
        <v>85</v>
      </c>
      <c r="P43" s="8">
        <v>85</v>
      </c>
      <c r="Q43" s="8">
        <f t="shared" si="5"/>
        <v>17</v>
      </c>
      <c r="R43" s="8">
        <v>0</v>
      </c>
      <c r="S43" s="8">
        <v>80</v>
      </c>
      <c r="T43" s="33">
        <v>82.61</v>
      </c>
      <c r="U43" s="8">
        <v>0</v>
      </c>
      <c r="V43" s="8">
        <v>100</v>
      </c>
      <c r="W43" s="8">
        <f t="shared" si="6"/>
        <v>5.2522000000000002</v>
      </c>
      <c r="X43" s="8">
        <f t="shared" si="7"/>
        <v>85.958999999999989</v>
      </c>
      <c r="Y43" s="3">
        <v>85.96</v>
      </c>
    </row>
    <row r="44" spans="1:25" ht="20" customHeight="1">
      <c r="A44" s="5">
        <v>39</v>
      </c>
      <c r="B44" s="10" t="s">
        <v>80</v>
      </c>
      <c r="C44" s="5" t="s">
        <v>81</v>
      </c>
      <c r="D44" s="5">
        <v>100</v>
      </c>
      <c r="E44" s="17">
        <f t="shared" si="0"/>
        <v>10</v>
      </c>
      <c r="F44" s="34">
        <v>91.460999999999984</v>
      </c>
      <c r="G44" s="24">
        <f t="shared" si="1"/>
        <v>18.292199999999998</v>
      </c>
      <c r="H44" s="34">
        <v>95</v>
      </c>
      <c r="I44" s="24">
        <f t="shared" si="2"/>
        <v>19</v>
      </c>
      <c r="J44" s="24">
        <v>85</v>
      </c>
      <c r="K44" s="24">
        <f>J44*(15/100)</f>
        <v>12.75</v>
      </c>
      <c r="L44" s="5">
        <v>83</v>
      </c>
      <c r="M44" s="5">
        <v>84</v>
      </c>
      <c r="N44" s="11">
        <f t="shared" si="4"/>
        <v>4.1750000000000007</v>
      </c>
      <c r="O44" s="8">
        <v>85</v>
      </c>
      <c r="P44" s="8">
        <v>85</v>
      </c>
      <c r="Q44" s="8">
        <f t="shared" si="5"/>
        <v>17</v>
      </c>
      <c r="R44" s="8">
        <v>100</v>
      </c>
      <c r="S44" s="8">
        <v>80</v>
      </c>
      <c r="T44" s="33">
        <v>80.23</v>
      </c>
      <c r="U44" s="8">
        <v>80</v>
      </c>
      <c r="V44" s="8">
        <v>90</v>
      </c>
      <c r="W44" s="8">
        <f t="shared" si="6"/>
        <v>8.6046000000000014</v>
      </c>
      <c r="X44" s="8">
        <f t="shared" si="7"/>
        <v>89.821799999999996</v>
      </c>
      <c r="Y44" s="3">
        <v>89.82</v>
      </c>
    </row>
    <row r="45" spans="1:25" ht="20" customHeight="1">
      <c r="A45" s="5">
        <v>40</v>
      </c>
      <c r="B45" s="10" t="s">
        <v>82</v>
      </c>
      <c r="C45" s="5" t="s">
        <v>83</v>
      </c>
      <c r="D45" s="5">
        <v>95.65</v>
      </c>
      <c r="E45" s="17">
        <f t="shared" si="0"/>
        <v>9.5650000000000013</v>
      </c>
      <c r="F45" s="34">
        <v>93.587999999999994</v>
      </c>
      <c r="G45" s="24">
        <f t="shared" si="1"/>
        <v>18.717600000000001</v>
      </c>
      <c r="H45" s="34">
        <v>97.5</v>
      </c>
      <c r="I45" s="24">
        <f t="shared" si="2"/>
        <v>19.5</v>
      </c>
      <c r="J45" s="24">
        <v>85</v>
      </c>
      <c r="K45" s="24">
        <f t="shared" si="3"/>
        <v>12.75</v>
      </c>
      <c r="L45" s="5">
        <v>88</v>
      </c>
      <c r="M45" s="5">
        <v>87</v>
      </c>
      <c r="N45" s="11">
        <f t="shared" si="4"/>
        <v>4.375</v>
      </c>
      <c r="O45" s="8">
        <v>85</v>
      </c>
      <c r="P45" s="8">
        <v>85</v>
      </c>
      <c r="Q45" s="8">
        <f t="shared" si="5"/>
        <v>17</v>
      </c>
      <c r="R45" s="8">
        <v>100</v>
      </c>
      <c r="S45" s="8">
        <v>80</v>
      </c>
      <c r="T45" s="33">
        <v>81.400000000000006</v>
      </c>
      <c r="U45" s="8">
        <v>60</v>
      </c>
      <c r="V45" s="8">
        <v>100</v>
      </c>
      <c r="W45" s="8">
        <f t="shared" si="6"/>
        <v>8.4280000000000008</v>
      </c>
      <c r="X45" s="8">
        <f t="shared" si="7"/>
        <v>90.335599999999999</v>
      </c>
      <c r="Y45" s="3">
        <v>90.34</v>
      </c>
    </row>
    <row r="46" spans="1:25" ht="20" customHeight="1">
      <c r="A46" s="5">
        <v>41</v>
      </c>
      <c r="B46" s="10" t="s">
        <v>84</v>
      </c>
      <c r="C46" s="5" t="s">
        <v>85</v>
      </c>
      <c r="D46" s="5">
        <v>86.96</v>
      </c>
      <c r="E46" s="17">
        <f>D46*0.1</f>
        <v>8.6959999999999997</v>
      </c>
      <c r="F46" s="34">
        <v>91.460999999999984</v>
      </c>
      <c r="G46" s="24">
        <f t="shared" si="1"/>
        <v>18.292199999999998</v>
      </c>
      <c r="H46" s="34">
        <v>97.5</v>
      </c>
      <c r="I46" s="24">
        <f t="shared" si="2"/>
        <v>19.5</v>
      </c>
      <c r="J46" s="24">
        <v>85</v>
      </c>
      <c r="K46" s="24">
        <f t="shared" si="3"/>
        <v>12.75</v>
      </c>
      <c r="L46" s="15">
        <v>0</v>
      </c>
      <c r="M46" s="5">
        <v>80</v>
      </c>
      <c r="N46" s="11">
        <f t="shared" si="4"/>
        <v>2</v>
      </c>
      <c r="O46" s="8">
        <v>85</v>
      </c>
      <c r="P46" s="8">
        <v>85</v>
      </c>
      <c r="Q46" s="8">
        <f t="shared" si="5"/>
        <v>17</v>
      </c>
      <c r="R46" s="8">
        <v>0</v>
      </c>
      <c r="S46" s="8">
        <v>0</v>
      </c>
      <c r="T46" s="33">
        <v>80.45</v>
      </c>
      <c r="U46" s="8">
        <v>0</v>
      </c>
      <c r="V46" s="8">
        <v>100</v>
      </c>
      <c r="W46" s="8">
        <f>(R46*0.02)+(S46*0.02)+(T46*0.02)+(U46*0.02)+(V46*0.02)</f>
        <v>3.609</v>
      </c>
      <c r="X46" s="8">
        <f t="shared" si="7"/>
        <v>81.847200000000001</v>
      </c>
      <c r="Y46" s="3">
        <v>81.849999999999994</v>
      </c>
    </row>
    <row r="47" spans="1:25" ht="20" customHeight="1">
      <c r="A47" s="5">
        <v>42</v>
      </c>
      <c r="B47" s="10" t="s">
        <v>86</v>
      </c>
      <c r="C47" s="5" t="s">
        <v>87</v>
      </c>
      <c r="D47" s="5">
        <v>91.3</v>
      </c>
      <c r="E47" s="17">
        <f t="shared" si="0"/>
        <v>9.1300000000000008</v>
      </c>
      <c r="F47" s="34">
        <v>89.333999999999989</v>
      </c>
      <c r="G47" s="24">
        <f t="shared" si="1"/>
        <v>17.866799999999998</v>
      </c>
      <c r="H47" s="34">
        <v>97.5</v>
      </c>
      <c r="I47" s="24">
        <f t="shared" si="2"/>
        <v>19.5</v>
      </c>
      <c r="J47" s="24">
        <v>85</v>
      </c>
      <c r="K47" s="24">
        <f t="shared" si="3"/>
        <v>12.75</v>
      </c>
      <c r="L47" s="5">
        <v>85</v>
      </c>
      <c r="M47" s="5">
        <v>84</v>
      </c>
      <c r="N47" s="11">
        <f t="shared" si="4"/>
        <v>4.2249999999999996</v>
      </c>
      <c r="O47" s="8">
        <v>85</v>
      </c>
      <c r="P47" s="8">
        <v>85</v>
      </c>
      <c r="Q47" s="8">
        <f t="shared" si="5"/>
        <v>17</v>
      </c>
      <c r="R47" s="8">
        <v>100</v>
      </c>
      <c r="S47" s="8">
        <v>80</v>
      </c>
      <c r="T47" s="33">
        <v>82.27</v>
      </c>
      <c r="U47" s="8">
        <v>60</v>
      </c>
      <c r="V47" s="8">
        <v>100</v>
      </c>
      <c r="W47" s="8">
        <f t="shared" si="6"/>
        <v>8.4453999999999994</v>
      </c>
      <c r="X47" s="8">
        <f t="shared" si="7"/>
        <v>88.917200000000008</v>
      </c>
      <c r="Y47" s="3">
        <v>88.92</v>
      </c>
    </row>
    <row r="48" spans="1:25" ht="20" customHeight="1">
      <c r="A48" s="5">
        <v>43</v>
      </c>
      <c r="B48" s="10" t="s">
        <v>88</v>
      </c>
      <c r="C48" s="5" t="s">
        <v>89</v>
      </c>
      <c r="D48" s="5">
        <v>100</v>
      </c>
      <c r="E48" s="17">
        <f t="shared" si="0"/>
        <v>10</v>
      </c>
      <c r="F48" s="34">
        <v>87.206999999999994</v>
      </c>
      <c r="G48" s="24">
        <f t="shared" si="1"/>
        <v>17.441399999999998</v>
      </c>
      <c r="H48" s="34">
        <v>97.5</v>
      </c>
      <c r="I48" s="24">
        <f t="shared" si="2"/>
        <v>19.5</v>
      </c>
      <c r="J48" s="24">
        <v>85</v>
      </c>
      <c r="K48" s="24">
        <f t="shared" si="3"/>
        <v>12.75</v>
      </c>
      <c r="L48" s="5">
        <v>85</v>
      </c>
      <c r="M48" s="5">
        <v>84</v>
      </c>
      <c r="N48" s="11">
        <f t="shared" si="4"/>
        <v>4.2249999999999996</v>
      </c>
      <c r="O48" s="8">
        <v>85</v>
      </c>
      <c r="P48" s="8">
        <v>85</v>
      </c>
      <c r="Q48" s="8">
        <f t="shared" si="5"/>
        <v>17</v>
      </c>
      <c r="R48" s="8">
        <v>100</v>
      </c>
      <c r="S48" s="8">
        <v>80</v>
      </c>
      <c r="T48" s="33">
        <v>83.56</v>
      </c>
      <c r="U48" s="8">
        <v>80</v>
      </c>
      <c r="V48" s="8">
        <v>90</v>
      </c>
      <c r="W48" s="8">
        <f t="shared" si="6"/>
        <v>8.6712000000000007</v>
      </c>
      <c r="X48" s="8">
        <f t="shared" si="7"/>
        <v>89.587600000000009</v>
      </c>
      <c r="Y48" s="3">
        <v>89.59</v>
      </c>
    </row>
    <row r="49" spans="1:24" ht="20" customHeight="1">
      <c r="A49" s="5"/>
      <c r="B49" s="8"/>
      <c r="C49" s="5"/>
      <c r="D49" s="5"/>
      <c r="E49" s="17"/>
      <c r="F49" s="6"/>
      <c r="G49" s="6"/>
      <c r="H49" s="8"/>
      <c r="I49" s="8"/>
      <c r="J49" s="8"/>
      <c r="K49" s="24"/>
      <c r="L49" s="5"/>
      <c r="M49" s="5"/>
      <c r="N49" s="11"/>
      <c r="O49" s="8"/>
      <c r="P49" s="8"/>
      <c r="Q49" s="8"/>
      <c r="R49" s="8"/>
      <c r="S49" s="8"/>
      <c r="T49" s="8"/>
      <c r="U49" s="8"/>
      <c r="V49" s="8"/>
      <c r="W49" s="8"/>
      <c r="X49" s="8"/>
    </row>
  </sheetData>
  <mergeCells count="4">
    <mergeCell ref="A2:F2"/>
    <mergeCell ref="L3:M3"/>
    <mergeCell ref="O3:P3"/>
    <mergeCell ref="X3:X4"/>
  </mergeCells>
  <conditionalFormatting sqref="B49:E49">
    <cfRule type="duplicateValues" dxfId="17" priority="37"/>
  </conditionalFormatting>
  <conditionalFormatting sqref="B49:E49">
    <cfRule type="duplicateValues" dxfId="16" priority="38"/>
    <cfRule type="duplicateValues" dxfId="15" priority="39"/>
  </conditionalFormatting>
  <conditionalFormatting sqref="B47:B48 B6:B45">
    <cfRule type="duplicateValues" dxfId="14" priority="22"/>
  </conditionalFormatting>
  <conditionalFormatting sqref="B46">
    <cfRule type="duplicateValues" dxfId="13" priority="19"/>
  </conditionalFormatting>
  <conditionalFormatting sqref="B46">
    <cfRule type="duplicateValues" dxfId="12" priority="20"/>
    <cfRule type="duplicateValues" dxfId="11" priority="21"/>
  </conditionalFormatting>
  <conditionalFormatting sqref="B6:B44">
    <cfRule type="duplicateValues" dxfId="10" priority="23"/>
    <cfRule type="duplicateValues" dxfId="9" priority="24"/>
  </conditionalFormatting>
  <printOptions horizontalCentered="1"/>
  <pageMargins left="0.7" right="0.7" top="0.75" bottom="1.35" header="0.3" footer="0.3"/>
  <pageSetup paperSize="5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1F16-A413-D14A-B801-EE926C9CA324}">
  <dimension ref="A1:F47"/>
  <sheetViews>
    <sheetView topLeftCell="B1" zoomScaleNormal="100" workbookViewId="0">
      <selection activeCell="D4" sqref="D4:E47"/>
    </sheetView>
  </sheetViews>
  <sheetFormatPr baseColWidth="10" defaultColWidth="9.1640625" defaultRowHeight="20" customHeight="1"/>
  <cols>
    <col min="1" max="1" width="9.1640625" style="3"/>
    <col min="2" max="2" width="52.6640625" style="3" bestFit="1" customWidth="1"/>
    <col min="3" max="3" width="20" style="4" bestFit="1" customWidth="1"/>
    <col min="4" max="5" width="19.6640625" style="4" customWidth="1"/>
    <col min="6" max="6" width="13.1640625" style="3" customWidth="1"/>
    <col min="7" max="16384" width="9.1640625" style="3"/>
  </cols>
  <sheetData>
    <row r="1" spans="1:6" ht="20" customHeight="1">
      <c r="A1" s="1"/>
      <c r="B1" s="1"/>
      <c r="C1" s="2"/>
      <c r="D1" s="2"/>
      <c r="E1" s="2"/>
    </row>
    <row r="2" spans="1:6" ht="20" customHeight="1">
      <c r="A2" s="36" t="s">
        <v>3</v>
      </c>
      <c r="B2" s="36"/>
      <c r="C2" s="36"/>
      <c r="D2" s="36"/>
      <c r="E2" s="7"/>
    </row>
    <row r="3" spans="1:6" ht="20" customHeight="1">
      <c r="A3" s="13" t="s">
        <v>1</v>
      </c>
      <c r="B3" s="13" t="s">
        <v>2</v>
      </c>
      <c r="C3" s="13" t="s">
        <v>0</v>
      </c>
      <c r="D3" s="13" t="s">
        <v>90</v>
      </c>
      <c r="E3" s="13" t="s">
        <v>91</v>
      </c>
      <c r="F3" s="14" t="s">
        <v>95</v>
      </c>
    </row>
    <row r="4" spans="1:6" ht="20" customHeight="1">
      <c r="A4" s="5">
        <v>1</v>
      </c>
      <c r="B4" s="10" t="s">
        <v>4</v>
      </c>
      <c r="C4" s="5" t="s">
        <v>5</v>
      </c>
      <c r="D4" s="11">
        <v>85</v>
      </c>
      <c r="E4" s="11">
        <v>83</v>
      </c>
      <c r="F4" s="8">
        <f>(D4+E4)/2</f>
        <v>84</v>
      </c>
    </row>
    <row r="5" spans="1:6" ht="20" customHeight="1">
      <c r="A5" s="5">
        <v>2</v>
      </c>
      <c r="B5" s="10" t="s">
        <v>6</v>
      </c>
      <c r="C5" s="5" t="s">
        <v>7</v>
      </c>
      <c r="D5" s="5">
        <v>83</v>
      </c>
      <c r="E5" s="5">
        <v>85</v>
      </c>
      <c r="F5" s="8">
        <f t="shared" ref="F5:F46" si="0">(D5+E5)/2</f>
        <v>84</v>
      </c>
    </row>
    <row r="6" spans="1:6" ht="20" customHeight="1">
      <c r="A6" s="5">
        <v>3</v>
      </c>
      <c r="B6" s="10" t="s">
        <v>8</v>
      </c>
      <c r="C6" s="5" t="s">
        <v>9</v>
      </c>
      <c r="D6" s="5">
        <v>85</v>
      </c>
      <c r="E6" s="5">
        <v>85</v>
      </c>
      <c r="F6" s="8">
        <f t="shared" si="0"/>
        <v>85</v>
      </c>
    </row>
    <row r="7" spans="1:6" ht="20" customHeight="1">
      <c r="A7" s="5">
        <v>4</v>
      </c>
      <c r="B7" s="10" t="s">
        <v>10</v>
      </c>
      <c r="C7" s="5" t="s">
        <v>11</v>
      </c>
      <c r="D7" s="5">
        <v>84</v>
      </c>
      <c r="E7" s="5">
        <v>84</v>
      </c>
      <c r="F7" s="8">
        <f t="shared" si="0"/>
        <v>84</v>
      </c>
    </row>
    <row r="8" spans="1:6" ht="20" customHeight="1">
      <c r="A8" s="5">
        <v>5</v>
      </c>
      <c r="B8" s="10" t="s">
        <v>12</v>
      </c>
      <c r="C8" s="5" t="s">
        <v>13</v>
      </c>
      <c r="D8" s="5">
        <v>80</v>
      </c>
      <c r="E8" s="5">
        <v>80</v>
      </c>
      <c r="F8" s="8">
        <f t="shared" si="0"/>
        <v>80</v>
      </c>
    </row>
    <row r="9" spans="1:6" ht="20" customHeight="1">
      <c r="A9" s="5">
        <v>6</v>
      </c>
      <c r="B9" s="10" t="s">
        <v>14</v>
      </c>
      <c r="C9" s="5" t="s">
        <v>15</v>
      </c>
      <c r="D9" s="5">
        <v>85</v>
      </c>
      <c r="E9" s="5">
        <v>85</v>
      </c>
      <c r="F9" s="8">
        <f t="shared" si="0"/>
        <v>85</v>
      </c>
    </row>
    <row r="10" spans="1:6" ht="20" customHeight="1">
      <c r="A10" s="5">
        <v>7</v>
      </c>
      <c r="B10" s="10" t="s">
        <v>16</v>
      </c>
      <c r="C10" s="5" t="s">
        <v>17</v>
      </c>
      <c r="D10" s="11">
        <v>90</v>
      </c>
      <c r="E10" s="5">
        <v>90</v>
      </c>
      <c r="F10" s="8">
        <f t="shared" si="0"/>
        <v>90</v>
      </c>
    </row>
    <row r="11" spans="1:6" ht="20" customHeight="1">
      <c r="A11" s="5">
        <v>8</v>
      </c>
      <c r="B11" s="10" t="s">
        <v>18</v>
      </c>
      <c r="C11" s="5" t="s">
        <v>19</v>
      </c>
      <c r="D11" s="5">
        <v>85</v>
      </c>
      <c r="E11" s="5">
        <v>85</v>
      </c>
      <c r="F11" s="8">
        <f t="shared" si="0"/>
        <v>85</v>
      </c>
    </row>
    <row r="12" spans="1:6" ht="20" customHeight="1">
      <c r="A12" s="5">
        <v>9</v>
      </c>
      <c r="B12" s="10" t="s">
        <v>20</v>
      </c>
      <c r="C12" s="5" t="s">
        <v>21</v>
      </c>
      <c r="D12" s="5">
        <v>83</v>
      </c>
      <c r="E12" s="5">
        <v>84</v>
      </c>
      <c r="F12" s="8">
        <f t="shared" si="0"/>
        <v>83.5</v>
      </c>
    </row>
    <row r="13" spans="1:6" ht="20" customHeight="1">
      <c r="A13" s="5">
        <v>10</v>
      </c>
      <c r="B13" s="10" t="s">
        <v>22</v>
      </c>
      <c r="C13" s="5" t="s">
        <v>23</v>
      </c>
      <c r="D13" s="11">
        <v>88</v>
      </c>
      <c r="E13" s="11">
        <v>88</v>
      </c>
      <c r="F13" s="8">
        <f t="shared" si="0"/>
        <v>88</v>
      </c>
    </row>
    <row r="14" spans="1:6" ht="20" customHeight="1">
      <c r="A14" s="5">
        <v>11</v>
      </c>
      <c r="B14" s="10" t="s">
        <v>24</v>
      </c>
      <c r="C14" s="5" t="s">
        <v>25</v>
      </c>
      <c r="D14" s="5">
        <v>80</v>
      </c>
      <c r="E14" s="5">
        <v>81</v>
      </c>
      <c r="F14" s="8">
        <f t="shared" si="0"/>
        <v>80.5</v>
      </c>
    </row>
    <row r="15" spans="1:6" ht="20" customHeight="1">
      <c r="A15" s="5">
        <v>12</v>
      </c>
      <c r="B15" s="10" t="s">
        <v>26</v>
      </c>
      <c r="C15" s="5" t="s">
        <v>27</v>
      </c>
      <c r="D15" s="5">
        <v>82</v>
      </c>
      <c r="E15" s="5">
        <v>85</v>
      </c>
      <c r="F15" s="8">
        <f t="shared" si="0"/>
        <v>83.5</v>
      </c>
    </row>
    <row r="16" spans="1:6" ht="20" customHeight="1">
      <c r="A16" s="5">
        <v>13</v>
      </c>
      <c r="B16" s="10" t="s">
        <v>28</v>
      </c>
      <c r="C16" s="5" t="s">
        <v>29</v>
      </c>
      <c r="D16" s="5">
        <v>0</v>
      </c>
      <c r="E16" s="5">
        <v>0</v>
      </c>
      <c r="F16" s="8">
        <f t="shared" si="0"/>
        <v>0</v>
      </c>
    </row>
    <row r="17" spans="1:6" ht="20" customHeight="1">
      <c r="A17" s="5">
        <v>14</v>
      </c>
      <c r="B17" s="10" t="s">
        <v>30</v>
      </c>
      <c r="C17" s="5" t="s">
        <v>31</v>
      </c>
      <c r="D17" s="5">
        <v>85</v>
      </c>
      <c r="E17" s="5">
        <v>85</v>
      </c>
      <c r="F17" s="8">
        <f t="shared" si="0"/>
        <v>85</v>
      </c>
    </row>
    <row r="18" spans="1:6" ht="20" customHeight="1">
      <c r="A18" s="5">
        <v>15</v>
      </c>
      <c r="B18" s="10" t="s">
        <v>32</v>
      </c>
      <c r="C18" s="5" t="s">
        <v>33</v>
      </c>
      <c r="D18" s="11">
        <v>85</v>
      </c>
      <c r="E18" s="11">
        <v>85</v>
      </c>
      <c r="F18" s="8">
        <f t="shared" si="0"/>
        <v>85</v>
      </c>
    </row>
    <row r="19" spans="1:6" ht="20" customHeight="1">
      <c r="A19" s="5">
        <v>16</v>
      </c>
      <c r="B19" s="10" t="s">
        <v>34</v>
      </c>
      <c r="C19" s="5" t="s">
        <v>35</v>
      </c>
      <c r="D19" s="5">
        <v>85</v>
      </c>
      <c r="E19" s="5">
        <v>85</v>
      </c>
      <c r="F19" s="8">
        <f t="shared" si="0"/>
        <v>85</v>
      </c>
    </row>
    <row r="20" spans="1:6" ht="20" customHeight="1">
      <c r="A20" s="5">
        <v>17</v>
      </c>
      <c r="B20" s="10" t="s">
        <v>36</v>
      </c>
      <c r="C20" s="5" t="s">
        <v>37</v>
      </c>
      <c r="D20" s="5">
        <v>85</v>
      </c>
      <c r="E20" s="5">
        <v>85</v>
      </c>
      <c r="F20" s="8">
        <f t="shared" si="0"/>
        <v>85</v>
      </c>
    </row>
    <row r="21" spans="1:6" ht="20" customHeight="1">
      <c r="A21" s="5">
        <v>18</v>
      </c>
      <c r="B21" s="10" t="s">
        <v>38</v>
      </c>
      <c r="C21" s="5" t="s">
        <v>39</v>
      </c>
      <c r="D21" s="5">
        <v>90</v>
      </c>
      <c r="E21" s="5">
        <v>87</v>
      </c>
      <c r="F21" s="8">
        <f t="shared" si="0"/>
        <v>88.5</v>
      </c>
    </row>
    <row r="22" spans="1:6" ht="20" customHeight="1">
      <c r="A22" s="5">
        <v>19</v>
      </c>
      <c r="B22" s="9" t="s">
        <v>40</v>
      </c>
      <c r="C22" s="5" t="s">
        <v>41</v>
      </c>
      <c r="D22" s="5">
        <v>0</v>
      </c>
      <c r="E22" s="5">
        <v>78</v>
      </c>
      <c r="F22" s="8">
        <f t="shared" si="0"/>
        <v>39</v>
      </c>
    </row>
    <row r="23" spans="1:6" ht="20" customHeight="1">
      <c r="A23" s="5">
        <v>20</v>
      </c>
      <c r="B23" s="9" t="s">
        <v>42</v>
      </c>
      <c r="C23" s="5" t="s">
        <v>43</v>
      </c>
      <c r="D23" s="5">
        <v>83</v>
      </c>
      <c r="E23" s="5">
        <v>85</v>
      </c>
      <c r="F23" s="8">
        <f t="shared" si="0"/>
        <v>84</v>
      </c>
    </row>
    <row r="24" spans="1:6" ht="20" customHeight="1">
      <c r="A24" s="5">
        <v>21</v>
      </c>
      <c r="B24" s="10" t="s">
        <v>44</v>
      </c>
      <c r="C24" s="5" t="s">
        <v>45</v>
      </c>
      <c r="D24" s="5">
        <v>83</v>
      </c>
      <c r="E24" s="5">
        <v>85</v>
      </c>
      <c r="F24" s="8">
        <f>(D24+E24)/2</f>
        <v>84</v>
      </c>
    </row>
    <row r="25" spans="1:6" ht="14">
      <c r="A25" s="5">
        <v>22</v>
      </c>
      <c r="B25" s="10" t="s">
        <v>46</v>
      </c>
      <c r="C25" s="5" t="s">
        <v>47</v>
      </c>
      <c r="D25" s="5">
        <v>82</v>
      </c>
      <c r="E25" s="5">
        <v>82</v>
      </c>
      <c r="F25" s="8">
        <f t="shared" si="0"/>
        <v>82</v>
      </c>
    </row>
    <row r="26" spans="1:6" ht="20" customHeight="1">
      <c r="A26" s="5">
        <v>23</v>
      </c>
      <c r="B26" s="10" t="s">
        <v>48</v>
      </c>
      <c r="C26" s="5" t="s">
        <v>49</v>
      </c>
      <c r="D26" s="5">
        <v>80</v>
      </c>
      <c r="E26" s="5">
        <v>80</v>
      </c>
      <c r="F26" s="8">
        <f t="shared" si="0"/>
        <v>80</v>
      </c>
    </row>
    <row r="27" spans="1:6" ht="20" customHeight="1">
      <c r="A27" s="5">
        <v>24</v>
      </c>
      <c r="B27" s="10" t="s">
        <v>50</v>
      </c>
      <c r="C27" s="5" t="s">
        <v>51</v>
      </c>
      <c r="D27" s="5">
        <v>85</v>
      </c>
      <c r="E27" s="5">
        <v>85</v>
      </c>
      <c r="F27" s="8">
        <f t="shared" si="0"/>
        <v>85</v>
      </c>
    </row>
    <row r="28" spans="1:6" ht="20" customHeight="1">
      <c r="A28" s="5">
        <v>25</v>
      </c>
      <c r="B28" s="10" t="s">
        <v>52</v>
      </c>
      <c r="C28" s="5" t="s">
        <v>53</v>
      </c>
      <c r="D28" s="5">
        <v>90</v>
      </c>
      <c r="E28" s="5">
        <v>88</v>
      </c>
      <c r="F28" s="8">
        <f t="shared" si="0"/>
        <v>89</v>
      </c>
    </row>
    <row r="29" spans="1:6" ht="20" customHeight="1">
      <c r="A29" s="5">
        <v>26</v>
      </c>
      <c r="B29" s="10" t="s">
        <v>54</v>
      </c>
      <c r="C29" s="5" t="s">
        <v>55</v>
      </c>
      <c r="D29" s="5">
        <v>84</v>
      </c>
      <c r="E29" s="5">
        <v>84</v>
      </c>
      <c r="F29" s="8">
        <f t="shared" si="0"/>
        <v>84</v>
      </c>
    </row>
    <row r="30" spans="1:6" ht="20" customHeight="1">
      <c r="A30" s="5">
        <v>27</v>
      </c>
      <c r="B30" s="10" t="s">
        <v>56</v>
      </c>
      <c r="C30" s="5" t="s">
        <v>57</v>
      </c>
      <c r="D30" s="5">
        <v>86</v>
      </c>
      <c r="E30" s="5">
        <v>86</v>
      </c>
      <c r="F30" s="8">
        <f t="shared" si="0"/>
        <v>86</v>
      </c>
    </row>
    <row r="31" spans="1:6" ht="20" customHeight="1">
      <c r="A31" s="5">
        <v>28</v>
      </c>
      <c r="B31" s="10" t="s">
        <v>58</v>
      </c>
      <c r="C31" s="5" t="s">
        <v>59</v>
      </c>
      <c r="D31" s="11">
        <v>85</v>
      </c>
      <c r="E31" s="5">
        <v>83</v>
      </c>
      <c r="F31" s="8">
        <f t="shared" si="0"/>
        <v>84</v>
      </c>
    </row>
    <row r="32" spans="1:6" ht="20" customHeight="1">
      <c r="A32" s="5">
        <v>29</v>
      </c>
      <c r="B32" s="10" t="s">
        <v>60</v>
      </c>
      <c r="C32" s="5" t="s">
        <v>61</v>
      </c>
      <c r="D32" s="5">
        <v>85</v>
      </c>
      <c r="E32" s="5">
        <v>0</v>
      </c>
      <c r="F32" s="8">
        <f t="shared" si="0"/>
        <v>42.5</v>
      </c>
    </row>
    <row r="33" spans="1:6" ht="20" customHeight="1">
      <c r="A33" s="5">
        <v>30</v>
      </c>
      <c r="B33" s="10" t="s">
        <v>62</v>
      </c>
      <c r="C33" s="5" t="s">
        <v>63</v>
      </c>
      <c r="D33" s="5">
        <v>87</v>
      </c>
      <c r="E33" s="5">
        <v>88</v>
      </c>
      <c r="F33" s="8">
        <f t="shared" si="0"/>
        <v>87.5</v>
      </c>
    </row>
    <row r="34" spans="1:6" ht="20" customHeight="1">
      <c r="A34" s="5">
        <v>31</v>
      </c>
      <c r="B34" s="10" t="s">
        <v>64</v>
      </c>
      <c r="C34" s="5" t="s">
        <v>65</v>
      </c>
      <c r="D34" s="5">
        <v>85</v>
      </c>
      <c r="E34" s="5">
        <v>85</v>
      </c>
      <c r="F34" s="8">
        <f t="shared" si="0"/>
        <v>85</v>
      </c>
    </row>
    <row r="35" spans="1:6" ht="20" customHeight="1">
      <c r="A35" s="5">
        <v>32</v>
      </c>
      <c r="B35" s="10" t="s">
        <v>66</v>
      </c>
      <c r="C35" s="5" t="s">
        <v>67</v>
      </c>
      <c r="D35" s="5">
        <v>85</v>
      </c>
      <c r="E35" s="5">
        <v>85</v>
      </c>
      <c r="F35" s="8">
        <f>(D35+E35)/2</f>
        <v>85</v>
      </c>
    </row>
    <row r="36" spans="1:6" ht="20" customHeight="1">
      <c r="A36" s="5">
        <v>33</v>
      </c>
      <c r="B36" s="10" t="s">
        <v>68</v>
      </c>
      <c r="C36" s="5" t="s">
        <v>69</v>
      </c>
      <c r="D36" s="5">
        <v>84</v>
      </c>
      <c r="E36" s="5">
        <v>84</v>
      </c>
      <c r="F36" s="8">
        <f t="shared" si="0"/>
        <v>84</v>
      </c>
    </row>
    <row r="37" spans="1:6" ht="20" customHeight="1">
      <c r="A37" s="5">
        <v>34</v>
      </c>
      <c r="B37" s="10" t="s">
        <v>70</v>
      </c>
      <c r="C37" s="5" t="s">
        <v>71</v>
      </c>
      <c r="D37" s="5">
        <v>84</v>
      </c>
      <c r="E37" s="5">
        <v>84</v>
      </c>
      <c r="F37" s="8">
        <f t="shared" si="0"/>
        <v>84</v>
      </c>
    </row>
    <row r="38" spans="1:6" ht="20" customHeight="1">
      <c r="A38" s="5">
        <v>35</v>
      </c>
      <c r="B38" s="10" t="s">
        <v>72</v>
      </c>
      <c r="C38" s="5" t="s">
        <v>73</v>
      </c>
      <c r="D38" s="11">
        <v>90</v>
      </c>
      <c r="E38" s="11">
        <v>90</v>
      </c>
      <c r="F38" s="8">
        <f t="shared" si="0"/>
        <v>90</v>
      </c>
    </row>
    <row r="39" spans="1:6" ht="20" customHeight="1">
      <c r="A39" s="5">
        <v>36</v>
      </c>
      <c r="B39" s="10" t="s">
        <v>74</v>
      </c>
      <c r="C39" s="5" t="s">
        <v>75</v>
      </c>
      <c r="D39" s="5">
        <v>84</v>
      </c>
      <c r="E39" s="5">
        <v>84</v>
      </c>
      <c r="F39" s="8">
        <f t="shared" si="0"/>
        <v>84</v>
      </c>
    </row>
    <row r="40" spans="1:6" ht="20" customHeight="1">
      <c r="A40" s="5">
        <v>37</v>
      </c>
      <c r="B40" s="9" t="s">
        <v>76</v>
      </c>
      <c r="C40" s="5" t="s">
        <v>77</v>
      </c>
      <c r="D40" s="11">
        <v>88</v>
      </c>
      <c r="E40" s="11">
        <v>90</v>
      </c>
      <c r="F40" s="8">
        <f t="shared" si="0"/>
        <v>89</v>
      </c>
    </row>
    <row r="41" spans="1:6" ht="20" customHeight="1">
      <c r="A41" s="5">
        <v>38</v>
      </c>
      <c r="B41" s="10" t="s">
        <v>78</v>
      </c>
      <c r="C41" s="5" t="s">
        <v>79</v>
      </c>
      <c r="D41" s="5">
        <v>80</v>
      </c>
      <c r="E41" s="5">
        <v>81</v>
      </c>
      <c r="F41" s="8">
        <f t="shared" si="0"/>
        <v>80.5</v>
      </c>
    </row>
    <row r="42" spans="1:6" ht="20" customHeight="1">
      <c r="A42" s="5">
        <v>39</v>
      </c>
      <c r="B42" s="10" t="s">
        <v>80</v>
      </c>
      <c r="C42" s="5" t="s">
        <v>81</v>
      </c>
      <c r="D42" s="5">
        <v>83</v>
      </c>
      <c r="E42" s="5">
        <v>84</v>
      </c>
      <c r="F42" s="8">
        <f t="shared" si="0"/>
        <v>83.5</v>
      </c>
    </row>
    <row r="43" spans="1:6" ht="20" customHeight="1">
      <c r="A43" s="5">
        <v>40</v>
      </c>
      <c r="B43" s="10" t="s">
        <v>82</v>
      </c>
      <c r="C43" s="5" t="s">
        <v>83</v>
      </c>
      <c r="D43" s="5">
        <v>88</v>
      </c>
      <c r="E43" s="5">
        <v>87</v>
      </c>
      <c r="F43" s="8">
        <f t="shared" si="0"/>
        <v>87.5</v>
      </c>
    </row>
    <row r="44" spans="1:6" ht="20" customHeight="1">
      <c r="A44" s="5">
        <v>41</v>
      </c>
      <c r="B44" s="10" t="s">
        <v>84</v>
      </c>
      <c r="C44" s="5" t="s">
        <v>85</v>
      </c>
      <c r="D44" s="5">
        <v>0</v>
      </c>
      <c r="E44" s="5">
        <v>80</v>
      </c>
      <c r="F44" s="8">
        <f t="shared" si="0"/>
        <v>40</v>
      </c>
    </row>
    <row r="45" spans="1:6" ht="20" customHeight="1">
      <c r="A45" s="5">
        <v>42</v>
      </c>
      <c r="B45" s="10" t="s">
        <v>86</v>
      </c>
      <c r="C45" s="5" t="s">
        <v>87</v>
      </c>
      <c r="D45" s="5">
        <v>85</v>
      </c>
      <c r="E45" s="5">
        <v>84</v>
      </c>
      <c r="F45" s="8">
        <f t="shared" si="0"/>
        <v>84.5</v>
      </c>
    </row>
    <row r="46" spans="1:6" ht="20" customHeight="1">
      <c r="A46" s="5">
        <v>43</v>
      </c>
      <c r="B46" s="10" t="s">
        <v>88</v>
      </c>
      <c r="C46" s="5" t="s">
        <v>89</v>
      </c>
      <c r="D46" s="5">
        <v>85</v>
      </c>
      <c r="E46" s="5">
        <v>84</v>
      </c>
      <c r="F46" s="8">
        <f t="shared" si="0"/>
        <v>84.5</v>
      </c>
    </row>
    <row r="47" spans="1:6" ht="20" customHeight="1">
      <c r="A47" s="5"/>
      <c r="B47" s="8"/>
      <c r="C47" s="5"/>
      <c r="D47" s="5"/>
      <c r="E47" s="5"/>
      <c r="F47" s="8"/>
    </row>
  </sheetData>
  <mergeCells count="1">
    <mergeCell ref="A2:D2"/>
  </mergeCells>
  <conditionalFormatting sqref="B47:C47">
    <cfRule type="duplicateValues" dxfId="8" priority="7"/>
  </conditionalFormatting>
  <conditionalFormatting sqref="B47:C47">
    <cfRule type="duplicateValues" dxfId="7" priority="8"/>
    <cfRule type="duplicateValues" dxfId="6" priority="9"/>
  </conditionalFormatting>
  <conditionalFormatting sqref="B45:B46 B4:B43">
    <cfRule type="duplicateValues" dxfId="5" priority="4"/>
  </conditionalFormatting>
  <conditionalFormatting sqref="B44">
    <cfRule type="duplicateValues" dxfId="4" priority="1"/>
  </conditionalFormatting>
  <conditionalFormatting sqref="B44">
    <cfRule type="duplicateValues" dxfId="3" priority="2"/>
    <cfRule type="duplicateValues" dxfId="2" priority="3"/>
  </conditionalFormatting>
  <conditionalFormatting sqref="B4:B42">
    <cfRule type="duplicateValues" dxfId="1" priority="5"/>
    <cfRule type="duplicateValues" dxfId="0" priority="6"/>
  </conditionalFormatting>
  <printOptions horizontalCentered="1"/>
  <pageMargins left="0.7" right="0.7" top="0.75" bottom="1.35" header="0.3" footer="0.3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NILAI TABULASI KRITIS</vt:lpstr>
      <vt:lpstr>TUTORIAL</vt:lpstr>
      <vt:lpstr>'NILAI TABULASI KRITIS'!Print_Area</vt:lpstr>
      <vt:lpstr>TUTORIAL!Print_Area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2025-08-01T05:49:13Z</cp:lastPrinted>
  <dcterms:created xsi:type="dcterms:W3CDTF">2022-08-22T05:04:15Z</dcterms:created>
  <dcterms:modified xsi:type="dcterms:W3CDTF">2026-02-13T03:33:00Z</dcterms:modified>
</cp:coreProperties>
</file>